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0"/>
  </bookViews>
  <sheets>
    <sheet name="фин состоян" sheetId="1" r:id="rId1"/>
    <sheet name="учетн карта" sheetId="2" r:id="rId2"/>
  </sheets>
  <definedNames>
    <definedName name="_xlnm.Print_Area" localSheetId="0">'фин состоян'!$A$1:$E$151</definedName>
  </definedNames>
  <calcPr fullCalcOnLoad="1"/>
</workbook>
</file>

<file path=xl/sharedStrings.xml><?xml version="1.0" encoding="utf-8"?>
<sst xmlns="http://schemas.openxmlformats.org/spreadsheetml/2006/main" count="258" uniqueCount="213">
  <si>
    <t xml:space="preserve">Приложение </t>
  </si>
  <si>
    <t>к порядку составления и утверждения плана финансово-хозяйственной деятельности муниципальных бюджетных учреждений находящихся в ведомственном подчинении управления образования администрации муниципального образования Курганинский район  от 15 ноября 2010 года № 409</t>
  </si>
  <si>
    <t>II. Показатели финансового состояния учреждения</t>
  </si>
  <si>
    <t xml:space="preserve">Наименование показателя </t>
  </si>
  <si>
    <t xml:space="preserve">Сумма </t>
  </si>
  <si>
    <t xml:space="preserve">I. Нефинансовые активы, всего: </t>
  </si>
  <si>
    <t xml:space="preserve">из них: </t>
  </si>
  <si>
    <t xml:space="preserve">1.1. Общая балансовая стоимость недвижимого государственного имущества, всего </t>
  </si>
  <si>
    <t>в том числе:</t>
  </si>
  <si>
    <t xml:space="preserve">1.1.1. Стоимость имущества, закрепленного собственником имущества за бюджетным учреждением на праве оперативного управления </t>
  </si>
  <si>
    <t>1.1.2. Стоимость имущества, приобретенного бюджетным учреждением (подразделением) за счет выделенных  субсидий</t>
  </si>
  <si>
    <t>1.1.3. Стоимость имущества, приобретенного  бюджетным учреждением (подразделением) за счет доходов, полученных от платной и иной приносящей доход деятельности (спец.счет)</t>
  </si>
  <si>
    <t>1.2. Остаточная стоимость недвижимого имущества</t>
  </si>
  <si>
    <t xml:space="preserve">1.3. Общая балансовая стоимость движимого имущества, всего </t>
  </si>
  <si>
    <t xml:space="preserve">1.3.1. Общая балансовая стоимость особо ценного движимого имущества </t>
  </si>
  <si>
    <t>1.4. Остаточная стоимость особо ценного движимого имущества</t>
  </si>
  <si>
    <t xml:space="preserve">II. Финансовые активы, всего </t>
  </si>
  <si>
    <t>2.1. Дебиторская задолженность по доходам, полученным за счет средств бюджета</t>
  </si>
  <si>
    <t xml:space="preserve">2.2. Дебиторская задолженность по выданным авансам, полученным за счет средств бюджета всего: </t>
  </si>
  <si>
    <t xml:space="preserve">2.2.1. по выданным авансам на услуги связи 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</si>
  <si>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</si>
  <si>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</si>
  <si>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>2.2.4. по выданным авансам на услуги по содержанию имущества</t>
  </si>
  <si>
    <t>2.2.5. по выданным авансам на прочие услуги</t>
  </si>
  <si>
    <t xml:space="preserve">2.2.6. по выданным авансам на приобретение основных средств </t>
  </si>
  <si>
    <t>2.2.7. по выданным авансам на приобретение нематериальных активов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</si>
  <si>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</si>
  <si>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</si>
  <si>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</si>
  <si>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</si>
  <si>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>2.3.1. по выданным авансам на услуги связи</t>
  </si>
  <si>
    <t xml:space="preserve">2.3.2. по выданным авансам на транспортные услуги </t>
  </si>
  <si>
    <t>2.3.3. по выданным авансам на коммунальные услуги</t>
  </si>
  <si>
    <t xml:space="preserve">2.3.4. по выданным авансам на услуги по содержанию имущества </t>
  </si>
  <si>
    <t xml:space="preserve">2.3.5. по выданным авансам на прочие услуги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</si>
  <si>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</si>
  <si>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активов </t>
  </si>
  <si>
    <t>2.3.8. по выданным авансам на приобретение непроизведенных активов</t>
  </si>
  <si>
    <t xml:space="preserve">2.3.9. по выданным авансам на приобретение материальных запасов </t>
  </si>
  <si>
    <t xml:space="preserve">2.3.10. по выданным авансам на прочие расходы </t>
  </si>
  <si>
    <t>III. Обязательства, всего</t>
  </si>
  <si>
    <t>3.1. Просроченная кредиторская задолженность</t>
  </si>
  <si>
    <t xml:space="preserve">3.2. Кредиторская задолженность по расчетам с поставщиками и подрядчиками за счет средств бюджета, всего: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</si>
  <si>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</si>
  <si>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</si>
  <si>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</si>
  <si>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</si>
  <si>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</si>
  <si>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>3.2.6. по оплате прочих услуг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</si>
  <si>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</si>
  <si>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</si>
  <si>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</si>
  <si>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</si>
  <si>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>3.2.11. по оплате прочих расходов</t>
  </si>
  <si>
    <t xml:space="preserve">3.2.12. по платежам в бюджет </t>
  </si>
  <si>
    <t xml:space="preserve">3.2.13. по прочим расчетам с кредиторами </t>
  </si>
  <si>
    <t xml:space="preserve">III. Показатели по поступлениям и выплатам учреждения </t>
  </si>
  <si>
    <t xml:space="preserve">Наименование показателя   </t>
  </si>
  <si>
    <t xml:space="preserve"> Код по бюджетной классификации операции сектора  государственного управления   </t>
  </si>
  <si>
    <t xml:space="preserve"> Всего </t>
  </si>
  <si>
    <t xml:space="preserve">в том числе </t>
  </si>
  <si>
    <t>субсидий на выполнение муниципального задания</t>
  </si>
  <si>
    <t>поступлений от оказания платных услуг</t>
  </si>
  <si>
    <t xml:space="preserve">Планируемый остаток средств на начало планируемого года </t>
  </si>
  <si>
    <t>925 3020 1050050000130 ТС20.00.00</t>
  </si>
  <si>
    <t xml:space="preserve">Поступления, всего: </t>
  </si>
  <si>
    <t xml:space="preserve">в том числе: </t>
  </si>
  <si>
    <t>Субвенция на осуществление гос.полномочий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учреждений,расходов на учебные пособия,технические средства обучения,расходные материалы... (госстандарт)</t>
  </si>
  <si>
    <t>Субсидии на выполнение муниципального задания (местный бюджет)</t>
  </si>
  <si>
    <t>Курсы повышения квалификации</t>
  </si>
  <si>
    <t>Районная целевая программа «Дети Кубани» организация отдыха и летнего оздоровления детей</t>
  </si>
  <si>
    <t xml:space="preserve">Содействие субъектам физической культуры и спорта, развитие массового спорта в Кургаинском районе </t>
  </si>
  <si>
    <t>Ежемесячное денежное вознаграждение за классное руководство (федеральный бюджет)</t>
  </si>
  <si>
    <t>Добровольные пожертвования</t>
  </si>
  <si>
    <t xml:space="preserve">Поступления от оказания бюджетным 
учреждением (подразделением) услуг 
(выполнения работ) , предоставление 
которых для физических и юридических 
лиц осуществляется на платной основе, 
всего </t>
  </si>
  <si>
    <t>925 3020 1050050000130 ТС20.00.00 (внебюджет)</t>
  </si>
  <si>
    <t>Услуга № 1 (доход от подразделений общественного питания)</t>
  </si>
  <si>
    <t xml:space="preserve">Поступления от иной приносящей доход деятельности, всего: </t>
  </si>
  <si>
    <t xml:space="preserve">в том числе:    </t>
  </si>
  <si>
    <t xml:space="preserve">Поступления от оказания бюджетным учреждением (подразделением) услуг </t>
  </si>
  <si>
    <t xml:space="preserve">Выплаты, всего: </t>
  </si>
  <si>
    <t>в том числе: (краевой бюджет)</t>
  </si>
  <si>
    <t xml:space="preserve">Оплата труда и начисления на выплаты по оплате труда, всего </t>
  </si>
  <si>
    <t xml:space="preserve">Заработная плата    </t>
  </si>
  <si>
    <t xml:space="preserve">Прочие выплаты </t>
  </si>
  <si>
    <t>выплаты на книгоиздательскую продукцию</t>
  </si>
  <si>
    <t>выплата льгот специалистам села</t>
  </si>
  <si>
    <t>суточные</t>
  </si>
  <si>
    <t xml:space="preserve">Начисления на выплаты по оплате труда </t>
  </si>
  <si>
    <t>Оплата работ, услуг, всего</t>
  </si>
  <si>
    <t xml:space="preserve">Услуги связи </t>
  </si>
  <si>
    <t xml:space="preserve">Транспортные услуги </t>
  </si>
  <si>
    <t>Прочие работы, услуги</t>
  </si>
  <si>
    <t>Поступление нефинансовых активов, всего</t>
  </si>
  <si>
    <t xml:space="preserve">Увеличение стоимости основных средств </t>
  </si>
  <si>
    <t>Увеличение стоимости материальных запасов всего</t>
  </si>
  <si>
    <t>Увеличение стоимости материальных запасов</t>
  </si>
  <si>
    <t>в том числе: (местный бюджет)</t>
  </si>
  <si>
    <t>Приобретение услуг</t>
  </si>
  <si>
    <t xml:space="preserve">Коммунальные услуги </t>
  </si>
  <si>
    <t xml:space="preserve">Работы, услуги по содержанию имущества </t>
  </si>
  <si>
    <t>Работы, услуги по содержанию имущества (капитальный ремонт)</t>
  </si>
  <si>
    <t>Прочие работы,услуги</t>
  </si>
  <si>
    <t>Прочие расходы</t>
  </si>
  <si>
    <t>имущественный налог</t>
  </si>
  <si>
    <t>земельный налог</t>
  </si>
  <si>
    <t>Питание учащихся</t>
  </si>
  <si>
    <t>Питание учителей</t>
  </si>
  <si>
    <t>в том числе: (курсы повышения квалификации)</t>
  </si>
  <si>
    <t>в том числе: Районная целевая программа  «Дети Кубани»</t>
  </si>
  <si>
    <t xml:space="preserve">в том числе: Содействие субъектам физической культуры и спорта, развитие массового спорта в Кургаинском районе </t>
  </si>
  <si>
    <t>ПДО дневной спорт</t>
  </si>
  <si>
    <t>ПДО вечерний спорт</t>
  </si>
  <si>
    <t>в том числе: Ежемесячное денежное вознаграждение за классное руководство</t>
  </si>
  <si>
    <t xml:space="preserve">УТВЕРЖДАЮ </t>
  </si>
  <si>
    <t>Начальник управления образования</t>
  </si>
  <si>
    <t>администрации мо Курганинский район</t>
  </si>
  <si>
    <t xml:space="preserve">наименование должности лица, утверждающего документ) </t>
  </si>
  <si>
    <t xml:space="preserve">(расшифровка подписи)                                  (подпись) </t>
  </si>
  <si>
    <t>План финансово - хозяйственной деятельности муниципального учреждения</t>
  </si>
  <si>
    <t>Наименование бюджетного учреждения</t>
  </si>
  <si>
    <t>Управление образования администрации муниципального образования Курганинский район</t>
  </si>
  <si>
    <t>Наименование органа, осуществляющего функции и полномочия учредителя</t>
  </si>
  <si>
    <t>дата составления документа</t>
  </si>
  <si>
    <t>I.Учетная карта муниципального учреждения</t>
  </si>
  <si>
    <t>Адрес фактического нахождения</t>
  </si>
  <si>
    <t>ИНН/КПП</t>
  </si>
  <si>
    <t>Основной государственный регистрационный номер</t>
  </si>
  <si>
    <t>Дата регистрации</t>
  </si>
  <si>
    <t>Место государственной регистрации</t>
  </si>
  <si>
    <t>г.Курганинск</t>
  </si>
  <si>
    <t>Почтовый адрес</t>
  </si>
  <si>
    <t>Телефон учреждения</t>
  </si>
  <si>
    <t>Факс учреждения</t>
  </si>
  <si>
    <t>нет</t>
  </si>
  <si>
    <t>Адрес электронной почты</t>
  </si>
  <si>
    <t>Ф.И.О. Руководителя учреждения</t>
  </si>
  <si>
    <t>Ф.И.О. Главного бухгалтера</t>
  </si>
  <si>
    <t>Код ОКВЭД (ОКОНХ)(вид деятельности)</t>
  </si>
  <si>
    <t>Код ОКПО</t>
  </si>
  <si>
    <t>Код ОКФС(форма собственности)</t>
  </si>
  <si>
    <t>Код ОКАТО (местонахождение)</t>
  </si>
  <si>
    <t>Код ОКОПФ (организационно-правовая форма)</t>
  </si>
  <si>
    <t>Код ОКОГУ (орган управления)</t>
  </si>
  <si>
    <t>Код ОКЕИ (единицы измерения показателей)</t>
  </si>
  <si>
    <t>Код ОКВ (валюта)</t>
  </si>
  <si>
    <t>рубль</t>
  </si>
  <si>
    <t>Нормативное правовое регулирование, определяющее финансовое обеспечение и порядок расходование средств Наименование и реквизиты нормативно правового акта, договора, соглашения</t>
  </si>
  <si>
    <t>Федеральный закон "Об общих принципах организации местного самоуправления" от 6.10.2003 № 131-ФЗ</t>
  </si>
  <si>
    <t>Закон РФ от 10 июля 1992 г. N 3266-1 "Об образовании"</t>
  </si>
  <si>
    <t>Закон Краснодарского края от 29 декабря 2004 г. N 828-КЗ "Об образовании"</t>
  </si>
  <si>
    <t xml:space="preserve">"Устав муниципального образования Курганинский район" №364 от 28.11.2007;  </t>
  </si>
  <si>
    <t>Решение Совета МО Курганинский район от 18.09.2007 № 310 "О муниципальной службе в муниципальном образовании Курганинский район"</t>
  </si>
  <si>
    <t xml:space="preserve">"Решение Совета муниципального образования Курганинский район "Об утверждении Положения об управлении образования муниципального образования Курганинский район" №95 от 15.07.2005;  </t>
  </si>
  <si>
    <t>Цели деятельности учреждения</t>
  </si>
  <si>
    <t>Наименование цели деятельности</t>
  </si>
  <si>
    <t>Акт, отражающий цель деятельности</t>
  </si>
  <si>
    <t>Характеристика цели деятельности</t>
  </si>
  <si>
    <t>вид деятельности учреждения</t>
  </si>
  <si>
    <t>Наименование вида деятельности согласно уставу учреждения</t>
  </si>
  <si>
    <t>Характеристика вида деятельности</t>
  </si>
  <si>
    <t>Категории физических и (или) юридических лиц, являющихся потребителями услуги</t>
  </si>
  <si>
    <t>Значения предельных цен (тарифов) на оказываемую муниципальную услугу</t>
  </si>
  <si>
    <t>Реквизиты нормативного правового акта, устанавливающего порядок определения цен (тарифов)</t>
  </si>
  <si>
    <t>352430 Краснодарский край, г.Курганинск, ул.Заводская, 20</t>
  </si>
  <si>
    <t>Юридический адрес 352430 Краснодарский край, г.Курганинск, ул.Заводская, 20</t>
  </si>
  <si>
    <t>2339012877/233901001</t>
  </si>
  <si>
    <t>1022304132410</t>
  </si>
  <si>
    <t>13.09.2011г.</t>
  </si>
  <si>
    <t>8)86147) 2-03-44</t>
  </si>
  <si>
    <t>Михайлова Наталья Алексеевна</t>
  </si>
  <si>
    <t>Марков Денис Васильевич</t>
  </si>
  <si>
    <t>1)реализация общеобразовательных программ школьного образования (начальному общему и среднему полному образованию) в соответствии с возрастными и индивидуальными особенностями ребенка; 2)создание максимальных условий для творческого развития личности, разностороннего гармонического становления, эстетического воспитания детей, физического и психического развития воспитанников, создания условий для охраны и укрепления здоровья воспитанников; 3)воспитание трудолюбия, любви к Родине, семье, окружающей природе; 4)осуществление профилактических и оздоровительных мероприятий; 5)взаимодействие с семьей для обеспечения полного развития ребенка; 6)всестороннее воспитание детей; 7)приобщение детей к общечеловеческим ценностям.</t>
  </si>
  <si>
    <t>Устав утвержден постановлением администрации муниципального образования Курганинский район 01.03.2011 г. № 441</t>
  </si>
  <si>
    <t>Основными зхадачами Учреждения является создание условий :                                                                                 1. для Формирования у обучающихся современного уровня знаний;                                                                            2. для развития личности, ее самореализация  и самоопределения;                                                                   3. гарантирующих охрану и укрепление здоровья обучающихся;                                                                             4. для воспитания гражданственности, трудолюбия, уважения к правам и свободам человека, любви к окружающей природе, Родине, семье;                                    5. для осознанного выбора профессии.</t>
  </si>
  <si>
    <t>Основным видом деятельности учреждения является - реализация общеобразовательных программ начальнорго общего, основного среднего и среднего (полного) общего образования</t>
  </si>
  <si>
    <t>На основе реализуемых образовательных программ в Учреждении обеспечивается: 1)формирование и развитие личности учеников; 2)развитие познавательных и речевых способностей; 3)формирование интереса к русскому языку как важнейшему средству речевого общения;  4)формирование культуры, самостоятельности мышления и целостной картины, основ личной гигиены и здорового образа жизни. Образовательные программы реализуются через специфические для каждого возраста учеников виды деятельности: развитие речи, математику, музыку, конструирование, рисование и другие.</t>
  </si>
  <si>
    <t>80.21.2</t>
  </si>
  <si>
    <t>52250203</t>
  </si>
  <si>
    <t>14</t>
  </si>
  <si>
    <t>03227501000</t>
  </si>
  <si>
    <t>81</t>
  </si>
  <si>
    <t>49007</t>
  </si>
  <si>
    <t>Бензин и зап части</t>
  </si>
  <si>
    <t>925 ТС 50.00.00(бюджет) ТС20.00.00(внебюджет)</t>
  </si>
  <si>
    <t>925 ТС 50.00.00                        (бюджет) ТС20.00.00(внебюджет)</t>
  </si>
  <si>
    <t xml:space="preserve">925  ТС 60.00.00 (бюджет) </t>
  </si>
  <si>
    <t>925  ТС 60.00.00                        (бюджет) ТС20.00.00(внебюджет)</t>
  </si>
  <si>
    <t>925 0000 0000000 ТС 50.00.00(бюджет) 20.00.00(внебюджет)</t>
  </si>
  <si>
    <t>925 0000 0000000 000 210 ТС 50.00.00(бюджет) 20.00.00(внебюджет)</t>
  </si>
  <si>
    <t>925 0000 0000000 000 220 ТС 50.00.00(бюджет) 20.00.00(внебюджет)</t>
  </si>
  <si>
    <t>925 0000 0000000 000 310 ТС 50.00.00(бюджет) 20.00.00(внебюджет)</t>
  </si>
  <si>
    <t>925 0000 0000000 000  ТС 50.00.00(бюджет) ТС20.00.00(внебюджет)</t>
  </si>
  <si>
    <t>925 0000 0000000 000 290 ТС 50.00.00(бюджет) 20.00.00(внебюджет)</t>
  </si>
  <si>
    <t>925 0000 0000000 000 300 ТС 50.00.00(бюджет) 20.00.00(внебюджет)</t>
  </si>
  <si>
    <t>925 0000 0000000 000 340 ТС 50.00.00(бюджет) 20.00.00(внебюджет)</t>
  </si>
  <si>
    <t>925 0000 0000000 000 ТС 50.00.00(бюджет) 20.00.00(внебюджет)</t>
  </si>
  <si>
    <t>925 0000 0000000 000 ТС 60.00.00(бюджет) 20.00.00(внебюджет)</t>
  </si>
  <si>
    <t xml:space="preserve"> "Устав Муниципальное бюджетное общеобразовательное учреждение  средняя общеобразовательная школа №19 г. Курганинска " №441 от 01.03.2011г;  </t>
  </si>
  <si>
    <t>Услуга № 2  (Возмещение кассового расхода за коммунальные услуги)</t>
  </si>
  <si>
    <t>925  ( бюджет)50.00.00 ; 30201050050000130 ТС20.00.00(внебюджет)</t>
  </si>
  <si>
    <t>925 ( бюджет) 50.00.00; 30201050050000130 ТС20.00.00(внебюджет)</t>
  </si>
  <si>
    <t>Н.А. Михайлова</t>
  </si>
  <si>
    <t>Главный бухгалтер</t>
  </si>
  <si>
    <t>Д.В. Марков</t>
  </si>
  <si>
    <t>Д.В.Марков</t>
  </si>
  <si>
    <t>8(86147)2-03-44</t>
  </si>
  <si>
    <t>Муниципальное бюджетное общеобразовательное учреждение средняя общеобразовательная школа № 19 г. Курганинска</t>
  </si>
  <si>
    <t>Директор МБОУ СОШ № 19</t>
  </si>
  <si>
    <t xml:space="preserve"> "____"_________________________ 2013г. </t>
  </si>
  <si>
    <t xml:space="preserve">На 2013 год </t>
  </si>
  <si>
    <t>М.Э.Романова</t>
  </si>
  <si>
    <t xml:space="preserve">925 0000 0000000 000 ТС 60.00.00(бюджет)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</si>
</sst>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0&quot;р.&quot;"/>
  </numFmts>
  <fonts count="56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Font="1" applyBorder="1" applyAlignment="1">
      <alignment horizontal="left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10" xfId="52" applyFont="1" applyBorder="1" applyAlignment="1">
      <alignment horizontal="center" vertical="center" wrapText="1"/>
      <protection/>
    </xf>
    <xf numFmtId="4" fontId="53" fillId="0" borderId="10" xfId="0" applyNumberFormat="1" applyFont="1" applyBorder="1" applyAlignment="1">
      <alignment wrapText="1"/>
    </xf>
    <xf numFmtId="4" fontId="53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 wrapText="1"/>
    </xf>
    <xf numFmtId="4" fontId="54" fillId="0" borderId="10" xfId="0" applyNumberFormat="1" applyFont="1" applyBorder="1" applyAlignment="1">
      <alignment/>
    </xf>
    <xf numFmtId="4" fontId="55" fillId="0" borderId="10" xfId="0" applyNumberFormat="1" applyFont="1" applyBorder="1" applyAlignment="1">
      <alignment wrapText="1"/>
    </xf>
    <xf numFmtId="4" fontId="55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5" fontId="4" fillId="0" borderId="10" xfId="52" applyNumberFormat="1" applyFont="1" applyBorder="1" applyAlignment="1">
      <alignment horizontal="left" vertical="center" wrapText="1"/>
      <protection/>
    </xf>
    <xf numFmtId="0" fontId="6" fillId="0" borderId="0" xfId="52" applyFont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>
      <alignment horizontal="left" vertical="center" wrapText="1"/>
    </xf>
    <xf numFmtId="0" fontId="13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view="pageBreakPreview" zoomScale="115" zoomScaleNormal="145" zoomScaleSheetLayoutView="115" zoomScalePageLayoutView="0" workbookViewId="0" topLeftCell="A129">
      <selection activeCell="D103" sqref="D103"/>
    </sheetView>
  </sheetViews>
  <sheetFormatPr defaultColWidth="11.57421875" defaultRowHeight="12.75"/>
  <cols>
    <col min="1" max="1" width="43.00390625" style="1" customWidth="1"/>
    <col min="2" max="2" width="21.28125" style="1" customWidth="1"/>
    <col min="3" max="3" width="12.8515625" style="2" customWidth="1"/>
    <col min="4" max="4" width="12.8515625" style="3" customWidth="1"/>
    <col min="5" max="5" width="11.57421875" style="4" customWidth="1"/>
  </cols>
  <sheetData>
    <row r="1" spans="1:5" ht="18.75" hidden="1">
      <c r="A1" s="5"/>
      <c r="B1" s="64" t="s">
        <v>0</v>
      </c>
      <c r="C1" s="64"/>
      <c r="D1" s="64"/>
      <c r="E1" s="64"/>
    </row>
    <row r="2" spans="1:5" ht="12.75" customHeight="1" hidden="1">
      <c r="A2" s="5"/>
      <c r="B2" s="65" t="s">
        <v>1</v>
      </c>
      <c r="C2" s="65"/>
      <c r="D2" s="65"/>
      <c r="E2" s="65"/>
    </row>
    <row r="3" spans="1:5" ht="26.25" customHeight="1">
      <c r="A3" s="66" t="s">
        <v>2</v>
      </c>
      <c r="B3" s="66"/>
      <c r="C3" s="66"/>
      <c r="D3" s="66"/>
      <c r="E3" s="66"/>
    </row>
    <row r="4" spans="1:5" ht="18.75" customHeight="1">
      <c r="A4" s="67" t="s">
        <v>3</v>
      </c>
      <c r="B4" s="67"/>
      <c r="C4" s="67"/>
      <c r="D4" s="68" t="s">
        <v>4</v>
      </c>
      <c r="E4" s="68"/>
    </row>
    <row r="5" spans="1:5" ht="12.75" customHeight="1">
      <c r="A5" s="58" t="s">
        <v>5</v>
      </c>
      <c r="B5" s="58"/>
      <c r="C5" s="58"/>
      <c r="D5" s="59">
        <v>47295487.75</v>
      </c>
      <c r="E5" s="59"/>
    </row>
    <row r="6" spans="1:5" ht="12.75" customHeight="1">
      <c r="A6" s="58" t="s">
        <v>6</v>
      </c>
      <c r="B6" s="58"/>
      <c r="C6" s="58"/>
      <c r="D6" s="59"/>
      <c r="E6" s="59"/>
    </row>
    <row r="7" spans="1:5" ht="12.75" customHeight="1">
      <c r="A7" s="58" t="s">
        <v>7</v>
      </c>
      <c r="B7" s="58"/>
      <c r="C7" s="58"/>
      <c r="D7" s="59">
        <v>31135196.18</v>
      </c>
      <c r="E7" s="59"/>
    </row>
    <row r="8" spans="1:5" ht="12.75" customHeight="1">
      <c r="A8" s="58" t="s">
        <v>8</v>
      </c>
      <c r="B8" s="58"/>
      <c r="C8" s="58"/>
      <c r="D8" s="59"/>
      <c r="E8" s="59"/>
    </row>
    <row r="9" spans="1:5" ht="31.5" customHeight="1">
      <c r="A9" s="58" t="s">
        <v>9</v>
      </c>
      <c r="B9" s="58"/>
      <c r="C9" s="58"/>
      <c r="D9" s="59">
        <v>31135196.18</v>
      </c>
      <c r="E9" s="59"/>
    </row>
    <row r="10" spans="1:5" ht="25.5" customHeight="1">
      <c r="A10" s="58" t="s">
        <v>10</v>
      </c>
      <c r="B10" s="58"/>
      <c r="C10" s="58"/>
      <c r="D10" s="59">
        <v>0</v>
      </c>
      <c r="E10" s="59"/>
    </row>
    <row r="11" spans="1:5" ht="28.5" customHeight="1">
      <c r="A11" s="58" t="s">
        <v>11</v>
      </c>
      <c r="B11" s="58"/>
      <c r="C11" s="58"/>
      <c r="D11" s="59"/>
      <c r="E11" s="59"/>
    </row>
    <row r="12" spans="1:5" ht="12.75" customHeight="1">
      <c r="A12" s="58" t="s">
        <v>12</v>
      </c>
      <c r="B12" s="58"/>
      <c r="C12" s="58"/>
      <c r="D12" s="59">
        <v>20277506.47</v>
      </c>
      <c r="E12" s="59"/>
    </row>
    <row r="13" spans="1:5" ht="12.75" customHeight="1">
      <c r="A13" s="58" t="s">
        <v>13</v>
      </c>
      <c r="B13" s="58"/>
      <c r="C13" s="58"/>
      <c r="D13" s="59">
        <v>16160291.57</v>
      </c>
      <c r="E13" s="59"/>
    </row>
    <row r="14" spans="1:5" ht="12.75" customHeight="1">
      <c r="A14" s="58" t="s">
        <v>8</v>
      </c>
      <c r="B14" s="58"/>
      <c r="C14" s="58"/>
      <c r="D14" s="59"/>
      <c r="E14" s="59"/>
    </row>
    <row r="15" spans="1:5" ht="12.75" customHeight="1">
      <c r="A15" s="58" t="s">
        <v>14</v>
      </c>
      <c r="B15" s="58"/>
      <c r="C15" s="58"/>
      <c r="D15" s="59">
        <v>8775151.11</v>
      </c>
      <c r="E15" s="59"/>
    </row>
    <row r="16" spans="1:5" ht="12.75" customHeight="1">
      <c r="A16" s="58" t="s">
        <v>15</v>
      </c>
      <c r="B16" s="58"/>
      <c r="C16" s="58"/>
      <c r="D16" s="59">
        <v>2935141.29</v>
      </c>
      <c r="E16" s="59"/>
    </row>
    <row r="17" spans="1:5" ht="12.75" customHeight="1">
      <c r="A17" s="58" t="s">
        <v>16</v>
      </c>
      <c r="B17" s="58"/>
      <c r="C17" s="58"/>
      <c r="D17" s="59">
        <f>D19+D20+D32</f>
        <v>0</v>
      </c>
      <c r="E17" s="59"/>
    </row>
    <row r="18" spans="1:5" ht="12.75" customHeight="1">
      <c r="A18" s="58" t="s">
        <v>6</v>
      </c>
      <c r="B18" s="58"/>
      <c r="C18" s="58"/>
      <c r="D18" s="59"/>
      <c r="E18" s="59"/>
    </row>
    <row r="19" spans="1:5" ht="12.75" customHeight="1">
      <c r="A19" s="58" t="s">
        <v>17</v>
      </c>
      <c r="B19" s="58"/>
      <c r="C19" s="58"/>
      <c r="D19" s="59"/>
      <c r="E19" s="59"/>
    </row>
    <row r="20" spans="1:5" ht="27" customHeight="1">
      <c r="A20" s="58" t="s">
        <v>18</v>
      </c>
      <c r="B20" s="58"/>
      <c r="C20" s="58"/>
      <c r="D20" s="59">
        <f>D22+D23+D24+D25+D26+D27+D28+D29+D30+D31</f>
        <v>0</v>
      </c>
      <c r="E20" s="59"/>
    </row>
    <row r="21" spans="1:5" ht="12.75" customHeight="1">
      <c r="A21" s="58" t="s">
        <v>8</v>
      </c>
      <c r="B21" s="58"/>
      <c r="C21" s="58"/>
      <c r="D21" s="59"/>
      <c r="E21" s="59"/>
    </row>
    <row r="22" spans="1:5" ht="12.75" customHeight="1">
      <c r="A22" s="58" t="s">
        <v>19</v>
      </c>
      <c r="B22" s="58"/>
      <c r="C22" s="58"/>
      <c r="D22" s="59">
        <v>0</v>
      </c>
      <c r="E22" s="59"/>
    </row>
    <row r="23" spans="1:5" ht="12.75" customHeight="1">
      <c r="A23" s="58" t="s">
        <v>20</v>
      </c>
      <c r="B23" s="58"/>
      <c r="C23" s="58"/>
      <c r="D23" s="59">
        <v>0</v>
      </c>
      <c r="E23" s="59"/>
    </row>
    <row r="24" spans="1:5" ht="12.75" customHeight="1">
      <c r="A24" s="58" t="s">
        <v>21</v>
      </c>
      <c r="B24" s="58"/>
      <c r="C24" s="58"/>
      <c r="D24" s="59">
        <v>0</v>
      </c>
      <c r="E24" s="59"/>
    </row>
    <row r="25" spans="1:5" ht="12.75" customHeight="1">
      <c r="A25" s="58" t="s">
        <v>22</v>
      </c>
      <c r="B25" s="58"/>
      <c r="C25" s="58"/>
      <c r="D25" s="59"/>
      <c r="E25" s="59"/>
    </row>
    <row r="26" spans="1:5" ht="12.75" customHeight="1">
      <c r="A26" s="58" t="s">
        <v>23</v>
      </c>
      <c r="B26" s="58"/>
      <c r="C26" s="58"/>
      <c r="D26" s="59">
        <v>0</v>
      </c>
      <c r="E26" s="59"/>
    </row>
    <row r="27" spans="1:5" ht="12.75" customHeight="1">
      <c r="A27" s="58" t="s">
        <v>24</v>
      </c>
      <c r="B27" s="58"/>
      <c r="C27" s="58"/>
      <c r="D27" s="59">
        <v>0</v>
      </c>
      <c r="E27" s="59"/>
    </row>
    <row r="28" spans="1:5" ht="12.75" customHeight="1">
      <c r="A28" s="58" t="s">
        <v>25</v>
      </c>
      <c r="B28" s="58"/>
      <c r="C28" s="58"/>
      <c r="D28" s="59">
        <v>0</v>
      </c>
      <c r="E28" s="59"/>
    </row>
    <row r="29" spans="1:5" ht="12.75" customHeight="1">
      <c r="A29" s="58" t="s">
        <v>26</v>
      </c>
      <c r="B29" s="58"/>
      <c r="C29" s="58"/>
      <c r="D29" s="59">
        <v>0</v>
      </c>
      <c r="E29" s="59"/>
    </row>
    <row r="30" spans="1:5" ht="12.75" customHeight="1">
      <c r="A30" s="58" t="s">
        <v>27</v>
      </c>
      <c r="B30" s="58"/>
      <c r="C30" s="58"/>
      <c r="D30" s="59">
        <v>0</v>
      </c>
      <c r="E30" s="59"/>
    </row>
    <row r="31" spans="1:5" ht="12.75" customHeight="1">
      <c r="A31" s="58" t="s">
        <v>28</v>
      </c>
      <c r="B31" s="58"/>
      <c r="C31" s="58"/>
      <c r="D31" s="59">
        <v>0</v>
      </c>
      <c r="E31" s="59"/>
    </row>
    <row r="32" spans="1:5" ht="26.25" customHeight="1">
      <c r="A32" s="58" t="s">
        <v>29</v>
      </c>
      <c r="B32" s="58"/>
      <c r="C32" s="58"/>
      <c r="D32" s="59">
        <f>D34+D35+D36+D37+D38+D39+D40+D41+D42+D43</f>
        <v>0</v>
      </c>
      <c r="E32" s="59"/>
    </row>
    <row r="33" spans="1:5" ht="12.75" customHeight="1">
      <c r="A33" s="58" t="s">
        <v>8</v>
      </c>
      <c r="B33" s="58"/>
      <c r="C33" s="58"/>
      <c r="D33" s="59"/>
      <c r="E33" s="59"/>
    </row>
    <row r="34" spans="1:5" ht="12.75" customHeight="1">
      <c r="A34" s="58" t="s">
        <v>30</v>
      </c>
      <c r="B34" s="58"/>
      <c r="C34" s="58"/>
      <c r="D34" s="59">
        <v>0</v>
      </c>
      <c r="E34" s="59"/>
    </row>
    <row r="35" spans="1:5" ht="12.75" customHeight="1">
      <c r="A35" s="58" t="s">
        <v>31</v>
      </c>
      <c r="B35" s="58"/>
      <c r="C35" s="58"/>
      <c r="D35" s="59">
        <v>0</v>
      </c>
      <c r="E35" s="59"/>
    </row>
    <row r="36" spans="1:5" ht="12.75" customHeight="1">
      <c r="A36" s="58" t="s">
        <v>32</v>
      </c>
      <c r="B36" s="58"/>
      <c r="C36" s="58"/>
      <c r="D36" s="59">
        <v>0</v>
      </c>
      <c r="E36" s="59"/>
    </row>
    <row r="37" spans="1:5" ht="12.75" customHeight="1">
      <c r="A37" s="58" t="s">
        <v>33</v>
      </c>
      <c r="B37" s="58"/>
      <c r="C37" s="58"/>
      <c r="D37" s="59">
        <v>0</v>
      </c>
      <c r="E37" s="59"/>
    </row>
    <row r="38" spans="1:5" ht="12.75" customHeight="1">
      <c r="A38" s="58" t="s">
        <v>34</v>
      </c>
      <c r="B38" s="58"/>
      <c r="C38" s="58"/>
      <c r="D38" s="59">
        <v>0</v>
      </c>
      <c r="E38" s="59"/>
    </row>
    <row r="39" spans="1:5" ht="12.75" customHeight="1">
      <c r="A39" s="58" t="s">
        <v>35</v>
      </c>
      <c r="B39" s="58"/>
      <c r="C39" s="58"/>
      <c r="D39" s="59">
        <v>0</v>
      </c>
      <c r="E39" s="59"/>
    </row>
    <row r="40" spans="1:5" ht="12.75" customHeight="1">
      <c r="A40" s="58" t="s">
        <v>36</v>
      </c>
      <c r="B40" s="58"/>
      <c r="C40" s="58"/>
      <c r="D40" s="59">
        <v>0</v>
      </c>
      <c r="E40" s="59"/>
    </row>
    <row r="41" spans="1:5" ht="12.75" customHeight="1">
      <c r="A41" s="58" t="s">
        <v>37</v>
      </c>
      <c r="B41" s="58"/>
      <c r="C41" s="58"/>
      <c r="D41" s="59">
        <v>0</v>
      </c>
      <c r="E41" s="59"/>
    </row>
    <row r="42" spans="1:5" ht="12.75" customHeight="1">
      <c r="A42" s="58" t="s">
        <v>38</v>
      </c>
      <c r="B42" s="58"/>
      <c r="C42" s="58"/>
      <c r="D42" s="59">
        <v>0</v>
      </c>
      <c r="E42" s="59"/>
    </row>
    <row r="43" spans="1:5" ht="12.75" customHeight="1">
      <c r="A43" s="58" t="s">
        <v>39</v>
      </c>
      <c r="B43" s="58"/>
      <c r="C43" s="58"/>
      <c r="D43" s="59">
        <v>0</v>
      </c>
      <c r="E43" s="59"/>
    </row>
    <row r="44" spans="1:5" ht="12.75" customHeight="1">
      <c r="A44" s="58" t="s">
        <v>40</v>
      </c>
      <c r="B44" s="58"/>
      <c r="C44" s="58"/>
      <c r="D44" s="59">
        <f>D46+D47</f>
        <v>0</v>
      </c>
      <c r="E44" s="59"/>
    </row>
    <row r="45" spans="1:5" ht="12.75" customHeight="1">
      <c r="A45" s="58" t="s">
        <v>6</v>
      </c>
      <c r="B45" s="58"/>
      <c r="C45" s="58"/>
      <c r="D45" s="59"/>
      <c r="E45" s="59"/>
    </row>
    <row r="46" spans="1:5" ht="12.75" customHeight="1">
      <c r="A46" s="58" t="s">
        <v>41</v>
      </c>
      <c r="B46" s="58"/>
      <c r="C46" s="58"/>
      <c r="D46" s="59">
        <v>0</v>
      </c>
      <c r="E46" s="59"/>
    </row>
    <row r="47" spans="1:5" ht="28.5" customHeight="1">
      <c r="A47" s="58" t="s">
        <v>42</v>
      </c>
      <c r="B47" s="58"/>
      <c r="C47" s="58"/>
      <c r="D47" s="59">
        <f>D49+D50+D51+D52+D53+D54+D55+D56+D57+D58+D59+D60+D61</f>
        <v>0</v>
      </c>
      <c r="E47" s="59"/>
    </row>
    <row r="48" spans="1:5" ht="12.75" customHeight="1">
      <c r="A48" s="58" t="s">
        <v>8</v>
      </c>
      <c r="B48" s="58"/>
      <c r="C48" s="58"/>
      <c r="D48" s="59"/>
      <c r="E48" s="59"/>
    </row>
    <row r="49" spans="1:5" ht="12.75" customHeight="1">
      <c r="A49" s="58" t="s">
        <v>43</v>
      </c>
      <c r="B49" s="58"/>
      <c r="C49" s="58"/>
      <c r="D49" s="59">
        <v>0</v>
      </c>
      <c r="E49" s="59"/>
    </row>
    <row r="50" spans="1:5" ht="12.75" customHeight="1">
      <c r="A50" s="58" t="s">
        <v>44</v>
      </c>
      <c r="B50" s="58"/>
      <c r="C50" s="58"/>
      <c r="D50" s="59">
        <v>0</v>
      </c>
      <c r="E50" s="59"/>
    </row>
    <row r="51" spans="1:5" ht="12.75" customHeight="1">
      <c r="A51" s="58" t="s">
        <v>45</v>
      </c>
      <c r="B51" s="58"/>
      <c r="C51" s="58"/>
      <c r="D51" s="59">
        <v>0</v>
      </c>
      <c r="E51" s="59"/>
    </row>
    <row r="52" spans="1:5" ht="12.75" customHeight="1">
      <c r="A52" s="58" t="s">
        <v>46</v>
      </c>
      <c r="B52" s="58"/>
      <c r="C52" s="58"/>
      <c r="D52" s="59"/>
      <c r="E52" s="59"/>
    </row>
    <row r="53" spans="1:5" ht="12.75" customHeight="1">
      <c r="A53" s="58" t="s">
        <v>47</v>
      </c>
      <c r="B53" s="58"/>
      <c r="C53" s="58"/>
      <c r="D53" s="59">
        <v>0</v>
      </c>
      <c r="E53" s="59"/>
    </row>
    <row r="54" spans="1:5" ht="12.75" customHeight="1">
      <c r="A54" s="58" t="s">
        <v>48</v>
      </c>
      <c r="B54" s="58"/>
      <c r="C54" s="58"/>
      <c r="D54" s="59">
        <v>0</v>
      </c>
      <c r="E54" s="59"/>
    </row>
    <row r="55" spans="1:5" ht="12.75" customHeight="1">
      <c r="A55" s="58" t="s">
        <v>49</v>
      </c>
      <c r="B55" s="58"/>
      <c r="C55" s="58"/>
      <c r="D55" s="59"/>
      <c r="E55" s="59"/>
    </row>
    <row r="56" spans="1:5" ht="12.75" customHeight="1">
      <c r="A56" s="58" t="s">
        <v>50</v>
      </c>
      <c r="B56" s="58"/>
      <c r="C56" s="58"/>
      <c r="D56" s="59">
        <v>0</v>
      </c>
      <c r="E56" s="59"/>
    </row>
    <row r="57" spans="1:5" ht="12.75" customHeight="1">
      <c r="A57" s="58" t="s">
        <v>51</v>
      </c>
      <c r="B57" s="58"/>
      <c r="C57" s="58"/>
      <c r="D57" s="59">
        <v>0</v>
      </c>
      <c r="E57" s="59"/>
    </row>
    <row r="58" spans="1:5" ht="12.75" customHeight="1">
      <c r="A58" s="58" t="s">
        <v>52</v>
      </c>
      <c r="B58" s="58"/>
      <c r="C58" s="58"/>
      <c r="D58" s="59">
        <v>0</v>
      </c>
      <c r="E58" s="59"/>
    </row>
    <row r="59" spans="1:5" ht="12.75" customHeight="1">
      <c r="A59" s="58" t="s">
        <v>53</v>
      </c>
      <c r="B59" s="58"/>
      <c r="C59" s="58"/>
      <c r="D59" s="59">
        <v>0</v>
      </c>
      <c r="E59" s="59"/>
    </row>
    <row r="60" spans="1:5" ht="12.75" customHeight="1">
      <c r="A60" s="58" t="s">
        <v>54</v>
      </c>
      <c r="B60" s="58"/>
      <c r="C60" s="58"/>
      <c r="D60" s="59">
        <v>0</v>
      </c>
      <c r="E60" s="59"/>
    </row>
    <row r="61" spans="1:5" ht="12.75" customHeight="1">
      <c r="A61" s="58" t="s">
        <v>55</v>
      </c>
      <c r="B61" s="58"/>
      <c r="C61" s="58"/>
      <c r="D61" s="59">
        <v>0</v>
      </c>
      <c r="E61" s="59"/>
    </row>
    <row r="62" spans="1:5" ht="12.75">
      <c r="A62" s="7"/>
      <c r="B62" s="8"/>
      <c r="C62" s="7"/>
      <c r="D62" s="9"/>
      <c r="E62" s="10"/>
    </row>
    <row r="63" spans="1:5" ht="12.75">
      <c r="A63" s="7"/>
      <c r="B63" s="8"/>
      <c r="C63" s="7"/>
      <c r="D63" s="9"/>
      <c r="E63" s="10"/>
    </row>
    <row r="64" spans="1:5" ht="12.75">
      <c r="A64" s="7"/>
      <c r="B64" s="8"/>
      <c r="C64" s="7"/>
      <c r="D64" s="9"/>
      <c r="E64" s="10"/>
    </row>
    <row r="65" spans="1:5" ht="12.75">
      <c r="A65" s="7"/>
      <c r="B65" s="8"/>
      <c r="C65" s="7"/>
      <c r="D65" s="9"/>
      <c r="E65" s="10"/>
    </row>
    <row r="66" spans="1:5" ht="12.75">
      <c r="A66" s="7"/>
      <c r="B66" s="8"/>
      <c r="C66" s="7"/>
      <c r="D66" s="9"/>
      <c r="E66" s="10"/>
    </row>
    <row r="67" spans="1:5" ht="18.75">
      <c r="A67" s="60" t="s">
        <v>56</v>
      </c>
      <c r="B67" s="60"/>
      <c r="C67" s="60"/>
      <c r="D67" s="60"/>
      <c r="E67" s="60"/>
    </row>
    <row r="68" spans="1:5" ht="12.75" customHeight="1">
      <c r="A68" s="61" t="s">
        <v>57</v>
      </c>
      <c r="B68" s="62" t="s">
        <v>58</v>
      </c>
      <c r="C68" s="61" t="s">
        <v>59</v>
      </c>
      <c r="D68" s="63" t="s">
        <v>60</v>
      </c>
      <c r="E68" s="63"/>
    </row>
    <row r="69" spans="1:5" ht="48">
      <c r="A69" s="61"/>
      <c r="B69" s="61"/>
      <c r="C69" s="61"/>
      <c r="D69" s="11" t="s">
        <v>61</v>
      </c>
      <c r="E69" s="12" t="s">
        <v>62</v>
      </c>
    </row>
    <row r="70" spans="1:5" ht="40.5" customHeight="1">
      <c r="A70" s="13" t="s">
        <v>63</v>
      </c>
      <c r="B70" s="13" t="s">
        <v>64</v>
      </c>
      <c r="C70" s="49">
        <f>D70+E70</f>
        <v>480</v>
      </c>
      <c r="D70" s="14"/>
      <c r="E70" s="14">
        <v>480</v>
      </c>
    </row>
    <row r="71" spans="1:5" s="18" customFormat="1" ht="56.25" customHeight="1">
      <c r="A71" s="15" t="s">
        <v>65</v>
      </c>
      <c r="B71" s="16" t="s">
        <v>200</v>
      </c>
      <c r="C71" s="53">
        <f>D71+E71</f>
        <v>13564020</v>
      </c>
      <c r="D71" s="54">
        <f>D74+D73+D75+D76+D77+D78+D79+D80</f>
        <v>12064500</v>
      </c>
      <c r="E71" s="54">
        <f>E74+E73+E75+E76+E77+E78+E79+E80</f>
        <v>1499520</v>
      </c>
    </row>
    <row r="72" spans="1:5" ht="12.75">
      <c r="A72" s="13" t="s">
        <v>66</v>
      </c>
      <c r="B72" s="13"/>
      <c r="C72" s="49"/>
      <c r="D72" s="14"/>
      <c r="E72" s="14"/>
    </row>
    <row r="73" spans="1:5" ht="89.25">
      <c r="A73" s="13" t="s">
        <v>67</v>
      </c>
      <c r="B73" s="13" t="s">
        <v>201</v>
      </c>
      <c r="C73" s="49">
        <f aca="true" t="shared" si="0" ref="C73:C83">D73+E73</f>
        <v>7914200</v>
      </c>
      <c r="D73" s="14">
        <f>7940400-26200</f>
        <v>7914200</v>
      </c>
      <c r="E73" s="14">
        <v>0</v>
      </c>
    </row>
    <row r="74" spans="1:5" ht="38.25">
      <c r="A74" s="13" t="s">
        <v>68</v>
      </c>
      <c r="B74" s="13" t="s">
        <v>201</v>
      </c>
      <c r="C74" s="49">
        <f t="shared" si="0"/>
        <v>3940700</v>
      </c>
      <c r="D74" s="14">
        <v>3940700</v>
      </c>
      <c r="E74" s="14">
        <v>0</v>
      </c>
    </row>
    <row r="75" spans="1:5" ht="25.5">
      <c r="A75" s="13" t="s">
        <v>69</v>
      </c>
      <c r="B75" s="13" t="s">
        <v>184</v>
      </c>
      <c r="C75" s="49">
        <f t="shared" si="0"/>
        <v>0</v>
      </c>
      <c r="D75" s="14"/>
      <c r="E75" s="14">
        <v>0</v>
      </c>
    </row>
    <row r="76" spans="1:5" ht="38.25">
      <c r="A76" s="13" t="s">
        <v>70</v>
      </c>
      <c r="B76" s="19" t="s">
        <v>185</v>
      </c>
      <c r="C76" s="49">
        <f t="shared" si="0"/>
        <v>0</v>
      </c>
      <c r="D76" s="14"/>
      <c r="E76" s="14">
        <v>0</v>
      </c>
    </row>
    <row r="77" spans="1:5" ht="38.25">
      <c r="A77" s="13" t="s">
        <v>71</v>
      </c>
      <c r="B77" s="19" t="s">
        <v>187</v>
      </c>
      <c r="C77" s="49">
        <f t="shared" si="0"/>
        <v>7600</v>
      </c>
      <c r="D77" s="14">
        <v>7600</v>
      </c>
      <c r="E77" s="14">
        <v>0</v>
      </c>
    </row>
    <row r="78" spans="1:5" ht="25.5">
      <c r="A78" s="13" t="s">
        <v>72</v>
      </c>
      <c r="B78" s="19" t="s">
        <v>186</v>
      </c>
      <c r="C78" s="49">
        <f t="shared" si="0"/>
        <v>175800</v>
      </c>
      <c r="D78" s="14">
        <v>175800</v>
      </c>
      <c r="E78" s="14">
        <v>0</v>
      </c>
    </row>
    <row r="79" spans="1:5" ht="12.75">
      <c r="A79" s="13" t="s">
        <v>85</v>
      </c>
      <c r="B79" s="19" t="s">
        <v>186</v>
      </c>
      <c r="C79" s="49">
        <f t="shared" si="0"/>
        <v>26200</v>
      </c>
      <c r="D79" s="14">
        <v>26200</v>
      </c>
      <c r="E79" s="14"/>
    </row>
    <row r="80" spans="1:5" s="20" customFormat="1" ht="76.5">
      <c r="A80" s="13" t="s">
        <v>74</v>
      </c>
      <c r="B80" s="13" t="s">
        <v>75</v>
      </c>
      <c r="C80" s="49">
        <f t="shared" si="0"/>
        <v>1499520</v>
      </c>
      <c r="D80" s="14">
        <v>0</v>
      </c>
      <c r="E80" s="14">
        <v>1499520</v>
      </c>
    </row>
    <row r="81" spans="1:5" ht="12.75">
      <c r="A81" s="13" t="s">
        <v>66</v>
      </c>
      <c r="B81" s="13"/>
      <c r="C81" s="49">
        <f t="shared" si="0"/>
        <v>0</v>
      </c>
      <c r="D81" s="14"/>
      <c r="E81" s="14"/>
    </row>
    <row r="82" spans="1:5" ht="25.5">
      <c r="A82" s="13" t="s">
        <v>76</v>
      </c>
      <c r="B82" s="13" t="s">
        <v>75</v>
      </c>
      <c r="C82" s="49">
        <f t="shared" si="0"/>
        <v>1065509.32</v>
      </c>
      <c r="D82" s="14">
        <v>0</v>
      </c>
      <c r="E82" s="14">
        <v>1065509.32</v>
      </c>
    </row>
    <row r="83" spans="1:5" ht="25.5">
      <c r="A83" s="13" t="s">
        <v>199</v>
      </c>
      <c r="B83" s="13" t="s">
        <v>75</v>
      </c>
      <c r="C83" s="49">
        <f t="shared" si="0"/>
        <v>434490.68</v>
      </c>
      <c r="D83" s="14">
        <v>0</v>
      </c>
      <c r="E83" s="14">
        <v>434490.68</v>
      </c>
    </row>
    <row r="84" spans="1:5" s="20" customFormat="1" ht="25.5">
      <c r="A84" s="21" t="s">
        <v>77</v>
      </c>
      <c r="B84" s="13"/>
      <c r="C84" s="49">
        <f>C86+C87</f>
        <v>0</v>
      </c>
      <c r="D84" s="14">
        <v>0</v>
      </c>
      <c r="E84" s="14">
        <f>E86+E87</f>
        <v>0</v>
      </c>
    </row>
    <row r="85" spans="1:5" ht="12.75">
      <c r="A85" s="22" t="s">
        <v>78</v>
      </c>
      <c r="B85" s="13"/>
      <c r="C85" s="49">
        <f aca="true" t="shared" si="1" ref="C85:C90">D85+E85</f>
        <v>0</v>
      </c>
      <c r="D85" s="14"/>
      <c r="E85" s="14"/>
    </row>
    <row r="86" spans="1:5" ht="12.75">
      <c r="A86" s="22" t="s">
        <v>73</v>
      </c>
      <c r="B86" s="13"/>
      <c r="C86" s="49">
        <f t="shared" si="1"/>
        <v>0</v>
      </c>
      <c r="D86" s="14">
        <v>0</v>
      </c>
      <c r="E86" s="14">
        <v>0</v>
      </c>
    </row>
    <row r="87" spans="1:5" ht="30.75" customHeight="1">
      <c r="A87" s="22" t="s">
        <v>79</v>
      </c>
      <c r="B87" s="13"/>
      <c r="C87" s="49">
        <f t="shared" si="1"/>
        <v>0</v>
      </c>
      <c r="D87" s="14">
        <v>0</v>
      </c>
      <c r="E87" s="14">
        <v>0</v>
      </c>
    </row>
    <row r="88" spans="1:5" s="18" customFormat="1" ht="39">
      <c r="A88" s="15" t="s">
        <v>80</v>
      </c>
      <c r="B88" s="16" t="s">
        <v>188</v>
      </c>
      <c r="C88" s="53">
        <f t="shared" si="1"/>
        <v>13564500</v>
      </c>
      <c r="D88" s="54">
        <f>D89+D110+D130+D134+D136+D142+D140</f>
        <v>12064500</v>
      </c>
      <c r="E88" s="54">
        <f>E89+E110+E130+E134+E136+E142</f>
        <v>1500000</v>
      </c>
    </row>
    <row r="89" spans="1:7" s="18" customFormat="1" ht="12.75">
      <c r="A89" s="16" t="s">
        <v>81</v>
      </c>
      <c r="B89" s="16"/>
      <c r="C89" s="51">
        <f t="shared" si="1"/>
        <v>7914200</v>
      </c>
      <c r="D89" s="52">
        <f>D90+D99+D104</f>
        <v>7914200</v>
      </c>
      <c r="E89" s="52">
        <f>E90+E99+E104</f>
        <v>0</v>
      </c>
      <c r="G89" s="18">
        <v>7914200</v>
      </c>
    </row>
    <row r="90" spans="1:7" ht="38.25">
      <c r="A90" s="13" t="s">
        <v>82</v>
      </c>
      <c r="B90" s="13" t="s">
        <v>189</v>
      </c>
      <c r="C90" s="49">
        <f t="shared" si="1"/>
        <v>7706723</v>
      </c>
      <c r="D90" s="50">
        <f>D92+D95+D96+D97+D98</f>
        <v>7706723</v>
      </c>
      <c r="E90" s="50">
        <f>E92+E95+E96+E97+E98</f>
        <v>0</v>
      </c>
      <c r="G90" s="4">
        <f>G89-D89</f>
        <v>0</v>
      </c>
    </row>
    <row r="91" spans="1:5" ht="12.75">
      <c r="A91" s="13" t="s">
        <v>6</v>
      </c>
      <c r="B91" s="19"/>
      <c r="C91" s="49"/>
      <c r="D91" s="14"/>
      <c r="E91" s="14"/>
    </row>
    <row r="92" spans="1:5" ht="12.75">
      <c r="A92" s="13" t="s">
        <v>83</v>
      </c>
      <c r="B92" s="19">
        <v>211</v>
      </c>
      <c r="C92" s="49">
        <f>D92+E92</f>
        <v>5919160</v>
      </c>
      <c r="D92" s="14">
        <f>5856700+62460</f>
        <v>5919160</v>
      </c>
      <c r="E92" s="14"/>
    </row>
    <row r="93" spans="1:5" ht="12.75">
      <c r="A93" s="13" t="s">
        <v>84</v>
      </c>
      <c r="B93" s="19">
        <v>212</v>
      </c>
      <c r="C93" s="49">
        <f>D93+E93</f>
        <v>0</v>
      </c>
      <c r="D93" s="14"/>
      <c r="E93" s="14">
        <f>E95+E96+E97</f>
        <v>0</v>
      </c>
    </row>
    <row r="94" spans="1:5" ht="12.75">
      <c r="A94" s="13" t="s">
        <v>8</v>
      </c>
      <c r="B94" s="19"/>
      <c r="C94" s="49"/>
      <c r="D94" s="14"/>
      <c r="E94" s="14"/>
    </row>
    <row r="95" spans="1:5" ht="12.75">
      <c r="A95" s="13" t="s">
        <v>85</v>
      </c>
      <c r="B95" s="19">
        <v>212</v>
      </c>
      <c r="C95" s="49">
        <f>D95+E95</f>
        <v>0</v>
      </c>
      <c r="D95" s="14"/>
      <c r="E95" s="14">
        <v>0</v>
      </c>
    </row>
    <row r="96" spans="1:5" ht="12.75">
      <c r="A96" s="13" t="s">
        <v>86</v>
      </c>
      <c r="B96" s="19">
        <v>212</v>
      </c>
      <c r="C96" s="49">
        <f>D96+E96</f>
        <v>0</v>
      </c>
      <c r="D96" s="14">
        <v>0</v>
      </c>
      <c r="E96" s="14">
        <v>0</v>
      </c>
    </row>
    <row r="97" spans="1:5" ht="12.75">
      <c r="A97" s="13" t="s">
        <v>87</v>
      </c>
      <c r="B97" s="19">
        <v>212</v>
      </c>
      <c r="C97" s="49">
        <f>D97+E97</f>
        <v>0</v>
      </c>
      <c r="D97" s="14"/>
      <c r="E97" s="14">
        <v>0</v>
      </c>
    </row>
    <row r="98" spans="1:5" ht="12.75">
      <c r="A98" s="13" t="s">
        <v>88</v>
      </c>
      <c r="B98" s="19">
        <v>213</v>
      </c>
      <c r="C98" s="49">
        <f>D98+E98</f>
        <v>1787563</v>
      </c>
      <c r="D98" s="14">
        <f>1768700+18863</f>
        <v>1787563</v>
      </c>
      <c r="E98" s="14"/>
    </row>
    <row r="99" spans="1:5" ht="38.25">
      <c r="A99" s="13" t="s">
        <v>89</v>
      </c>
      <c r="B99" s="13" t="s">
        <v>190</v>
      </c>
      <c r="C99" s="51">
        <f>D99+E99</f>
        <v>47477</v>
      </c>
      <c r="D99" s="52">
        <f>D101+D102+D103</f>
        <v>47477</v>
      </c>
      <c r="E99" s="52">
        <f>E101+E102+E103</f>
        <v>0</v>
      </c>
    </row>
    <row r="100" spans="1:5" ht="12.75">
      <c r="A100" s="13" t="s">
        <v>6</v>
      </c>
      <c r="B100" s="19"/>
      <c r="C100" s="49"/>
      <c r="D100" s="14"/>
      <c r="E100" s="14"/>
    </row>
    <row r="101" spans="1:5" ht="12.75">
      <c r="A101" s="13" t="s">
        <v>90</v>
      </c>
      <c r="B101" s="19">
        <v>221</v>
      </c>
      <c r="C101" s="49">
        <f>D101+E101</f>
        <v>18000</v>
      </c>
      <c r="D101" s="14">
        <v>18000</v>
      </c>
      <c r="E101" s="14">
        <v>0</v>
      </c>
    </row>
    <row r="102" spans="1:5" ht="12.75">
      <c r="A102" s="13" t="s">
        <v>91</v>
      </c>
      <c r="B102" s="19">
        <v>222</v>
      </c>
      <c r="C102" s="49">
        <f>D102+E102</f>
        <v>0</v>
      </c>
      <c r="D102" s="14">
        <v>0</v>
      </c>
      <c r="E102" s="14">
        <v>0</v>
      </c>
    </row>
    <row r="103" spans="1:5" ht="12.75">
      <c r="A103" s="13" t="s">
        <v>92</v>
      </c>
      <c r="B103" s="19">
        <v>226</v>
      </c>
      <c r="C103" s="49">
        <f>D103+E103</f>
        <v>29477</v>
      </c>
      <c r="D103" s="14">
        <v>29477</v>
      </c>
      <c r="E103" s="14">
        <v>0</v>
      </c>
    </row>
    <row r="104" spans="1:5" ht="38.25" customHeight="1">
      <c r="A104" s="13" t="s">
        <v>93</v>
      </c>
      <c r="B104" s="13" t="s">
        <v>191</v>
      </c>
      <c r="C104" s="51">
        <f>D104+E104</f>
        <v>160000</v>
      </c>
      <c r="D104" s="52">
        <f>D106+D107</f>
        <v>160000</v>
      </c>
      <c r="E104" s="52">
        <f>E106+E107</f>
        <v>0</v>
      </c>
    </row>
    <row r="105" spans="1:5" ht="12.75">
      <c r="A105" s="13" t="s">
        <v>6</v>
      </c>
      <c r="B105" s="19"/>
      <c r="C105" s="49"/>
      <c r="D105" s="14"/>
      <c r="E105" s="14"/>
    </row>
    <row r="106" spans="1:5" ht="12.75">
      <c r="A106" s="13" t="s">
        <v>94</v>
      </c>
      <c r="B106" s="19">
        <v>310</v>
      </c>
      <c r="C106" s="49">
        <f>D106+E106</f>
        <v>130000</v>
      </c>
      <c r="D106" s="14">
        <v>130000</v>
      </c>
      <c r="E106" s="14">
        <v>0</v>
      </c>
    </row>
    <row r="107" spans="1:5" ht="25.5">
      <c r="A107" s="13" t="s">
        <v>95</v>
      </c>
      <c r="B107" s="19">
        <v>340</v>
      </c>
      <c r="C107" s="49">
        <f>D107+E107</f>
        <v>30000</v>
      </c>
      <c r="D107" s="14">
        <f>D109</f>
        <v>30000</v>
      </c>
      <c r="E107" s="14">
        <f>E109</f>
        <v>0</v>
      </c>
    </row>
    <row r="108" spans="1:5" ht="12.75">
      <c r="A108" s="13" t="s">
        <v>8</v>
      </c>
      <c r="B108" s="13"/>
      <c r="C108" s="49"/>
      <c r="D108" s="14"/>
      <c r="E108" s="14"/>
    </row>
    <row r="109" spans="1:5" ht="12.75">
      <c r="A109" s="13" t="s">
        <v>96</v>
      </c>
      <c r="B109" s="19">
        <v>340</v>
      </c>
      <c r="C109" s="49">
        <f aca="true" t="shared" si="2" ref="C109:C116">D109+E109</f>
        <v>30000</v>
      </c>
      <c r="D109" s="14">
        <v>30000</v>
      </c>
      <c r="E109" s="14">
        <v>0</v>
      </c>
    </row>
    <row r="110" spans="1:5" s="18" customFormat="1" ht="38.25">
      <c r="A110" s="16" t="s">
        <v>97</v>
      </c>
      <c r="B110" s="19" t="s">
        <v>192</v>
      </c>
      <c r="C110" s="52">
        <f t="shared" si="2"/>
        <v>5440700</v>
      </c>
      <c r="D110" s="52">
        <f>D111+D116+D121</f>
        <v>3940700</v>
      </c>
      <c r="E110" s="52">
        <f>E111+E116+E121</f>
        <v>1500000</v>
      </c>
    </row>
    <row r="111" spans="1:5" s="20" customFormat="1" ht="38.25">
      <c r="A111" s="13" t="s">
        <v>98</v>
      </c>
      <c r="B111" s="13" t="s">
        <v>190</v>
      </c>
      <c r="C111" s="50">
        <f t="shared" si="2"/>
        <v>2553750.68</v>
      </c>
      <c r="D111" s="50">
        <f>D112+D113+D114+D115</f>
        <v>2098260</v>
      </c>
      <c r="E111" s="50">
        <f>E112+E113+E114+E115</f>
        <v>455490.68</v>
      </c>
    </row>
    <row r="112" spans="1:5" ht="12.75">
      <c r="A112" s="13" t="s">
        <v>99</v>
      </c>
      <c r="B112" s="19">
        <v>223</v>
      </c>
      <c r="C112" s="49">
        <f t="shared" si="2"/>
        <v>1915490.68</v>
      </c>
      <c r="D112" s="14">
        <v>1481000</v>
      </c>
      <c r="E112" s="14">
        <v>434490.68</v>
      </c>
    </row>
    <row r="113" spans="1:5" ht="12.75">
      <c r="A113" s="13" t="s">
        <v>100</v>
      </c>
      <c r="B113" s="19">
        <v>225</v>
      </c>
      <c r="C113" s="49">
        <f t="shared" si="2"/>
        <v>234300</v>
      </c>
      <c r="D113" s="14">
        <v>214300</v>
      </c>
      <c r="E113" s="14">
        <v>20000</v>
      </c>
    </row>
    <row r="114" spans="1:5" ht="25.5">
      <c r="A114" s="13" t="s">
        <v>101</v>
      </c>
      <c r="B114" s="19">
        <v>225</v>
      </c>
      <c r="C114" s="49">
        <f t="shared" si="2"/>
        <v>0</v>
      </c>
      <c r="D114" s="14">
        <v>0</v>
      </c>
      <c r="E114" s="14">
        <v>0</v>
      </c>
    </row>
    <row r="115" spans="1:5" ht="12.75">
      <c r="A115" s="13" t="s">
        <v>102</v>
      </c>
      <c r="B115" s="19">
        <v>226</v>
      </c>
      <c r="C115" s="49">
        <f t="shared" si="2"/>
        <v>403960</v>
      </c>
      <c r="D115" s="14">
        <v>402960</v>
      </c>
      <c r="E115" s="14">
        <v>1000</v>
      </c>
    </row>
    <row r="116" spans="1:5" ht="38.25">
      <c r="A116" s="13" t="s">
        <v>103</v>
      </c>
      <c r="B116" s="13" t="s">
        <v>193</v>
      </c>
      <c r="C116" s="49">
        <f t="shared" si="2"/>
        <v>776000</v>
      </c>
      <c r="D116" s="50">
        <f>D118+D119+D120</f>
        <v>706000</v>
      </c>
      <c r="E116" s="50">
        <f>E118+E119+E120</f>
        <v>70000</v>
      </c>
    </row>
    <row r="117" spans="1:5" ht="12.75">
      <c r="A117" s="13" t="s">
        <v>8</v>
      </c>
      <c r="B117" s="19"/>
      <c r="C117" s="51"/>
      <c r="D117" s="17"/>
      <c r="E117" s="17"/>
    </row>
    <row r="118" spans="1:5" ht="12.75">
      <c r="A118" s="13" t="s">
        <v>103</v>
      </c>
      <c r="B118" s="23">
        <v>290</v>
      </c>
      <c r="C118" s="50">
        <f>D118+E118</f>
        <v>95000</v>
      </c>
      <c r="D118" s="14">
        <v>25000</v>
      </c>
      <c r="E118" s="14">
        <v>70000</v>
      </c>
    </row>
    <row r="119" spans="1:5" ht="38.25">
      <c r="A119" s="13" t="s">
        <v>104</v>
      </c>
      <c r="B119" s="13" t="s">
        <v>193</v>
      </c>
      <c r="C119" s="49">
        <f>D119+E119</f>
        <v>681000</v>
      </c>
      <c r="D119" s="14">
        <v>681000</v>
      </c>
      <c r="E119" s="14">
        <v>0</v>
      </c>
    </row>
    <row r="120" spans="1:5" ht="48.75" customHeight="1">
      <c r="A120" s="13" t="s">
        <v>105</v>
      </c>
      <c r="B120" s="13" t="s">
        <v>193</v>
      </c>
      <c r="C120" s="49">
        <f>D120+E120</f>
        <v>0</v>
      </c>
      <c r="D120" s="14">
        <v>0</v>
      </c>
      <c r="E120" s="14">
        <v>0</v>
      </c>
    </row>
    <row r="121" spans="1:5" ht="38.25" customHeight="1">
      <c r="A121" s="13" t="s">
        <v>93</v>
      </c>
      <c r="B121" s="13" t="s">
        <v>194</v>
      </c>
      <c r="C121" s="49">
        <f>D121+E121</f>
        <v>2110949.3200000003</v>
      </c>
      <c r="D121" s="50">
        <f>D123+D124</f>
        <v>1136440</v>
      </c>
      <c r="E121" s="50">
        <f>E123+E124</f>
        <v>974509.3200000001</v>
      </c>
    </row>
    <row r="122" spans="1:5" ht="12.75">
      <c r="A122" s="13" t="s">
        <v>6</v>
      </c>
      <c r="B122" s="19"/>
      <c r="C122" s="49"/>
      <c r="D122" s="14"/>
      <c r="E122" s="14"/>
    </row>
    <row r="123" spans="1:5" ht="12.75">
      <c r="A123" s="13" t="s">
        <v>94</v>
      </c>
      <c r="B123" s="19">
        <v>310</v>
      </c>
      <c r="C123" s="49">
        <f>D123+E123</f>
        <v>79440</v>
      </c>
      <c r="D123" s="14">
        <v>59440</v>
      </c>
      <c r="E123" s="14">
        <v>20000</v>
      </c>
    </row>
    <row r="124" spans="1:5" ht="25.5">
      <c r="A124" s="13" t="s">
        <v>95</v>
      </c>
      <c r="B124" s="19">
        <v>340</v>
      </c>
      <c r="C124" s="49">
        <f>D124+E124</f>
        <v>2031509.32</v>
      </c>
      <c r="D124" s="14">
        <f>D126+D127+D128+D129</f>
        <v>1077000</v>
      </c>
      <c r="E124" s="14">
        <f>E126+E127+E128+E129</f>
        <v>954509.3200000001</v>
      </c>
    </row>
    <row r="125" spans="1:5" ht="12.75">
      <c r="A125" s="13" t="s">
        <v>8</v>
      </c>
      <c r="B125" s="13"/>
      <c r="C125" s="49"/>
      <c r="D125" s="14"/>
      <c r="E125" s="14"/>
    </row>
    <row r="126" spans="1:5" ht="12.75">
      <c r="A126" s="13" t="s">
        <v>96</v>
      </c>
      <c r="B126" s="19">
        <v>340</v>
      </c>
      <c r="C126" s="49">
        <f aca="true" t="shared" si="3" ref="C126:C144">D126+E126</f>
        <v>100000</v>
      </c>
      <c r="D126" s="14">
        <v>100000</v>
      </c>
      <c r="E126" s="14"/>
    </row>
    <row r="127" spans="1:5" ht="38.25">
      <c r="A127" s="13" t="s">
        <v>106</v>
      </c>
      <c r="B127" s="13" t="s">
        <v>195</v>
      </c>
      <c r="C127" s="49">
        <f t="shared" si="3"/>
        <v>1004509.3200000001</v>
      </c>
      <c r="D127" s="14">
        <v>50000</v>
      </c>
      <c r="E127" s="14">
        <f>1065509.32-111000</f>
        <v>954509.3200000001</v>
      </c>
    </row>
    <row r="128" spans="1:5" ht="38.25">
      <c r="A128" s="13" t="s">
        <v>107</v>
      </c>
      <c r="B128" s="13" t="s">
        <v>195</v>
      </c>
      <c r="C128" s="49">
        <f t="shared" si="3"/>
        <v>27000</v>
      </c>
      <c r="D128" s="14">
        <v>27000</v>
      </c>
      <c r="E128" s="24">
        <v>0</v>
      </c>
    </row>
    <row r="129" spans="1:5" ht="38.25">
      <c r="A129" s="13" t="s">
        <v>183</v>
      </c>
      <c r="B129" s="13" t="s">
        <v>195</v>
      </c>
      <c r="C129" s="49">
        <f t="shared" si="3"/>
        <v>900000</v>
      </c>
      <c r="D129" s="14">
        <v>900000</v>
      </c>
      <c r="E129" s="24"/>
    </row>
    <row r="130" spans="1:5" s="18" customFormat="1" ht="38.25">
      <c r="A130" s="16" t="s">
        <v>108</v>
      </c>
      <c r="B130" s="13" t="s">
        <v>196</v>
      </c>
      <c r="C130" s="52">
        <f t="shared" si="3"/>
        <v>0</v>
      </c>
      <c r="D130" s="52">
        <f>D131+D132+D133</f>
        <v>0</v>
      </c>
      <c r="E130" s="52">
        <f>E131+E132+E133</f>
        <v>0</v>
      </c>
    </row>
    <row r="131" spans="1:5" ht="12.75">
      <c r="A131" s="13" t="s">
        <v>87</v>
      </c>
      <c r="B131" s="19">
        <v>212</v>
      </c>
      <c r="C131" s="49">
        <f t="shared" si="3"/>
        <v>0</v>
      </c>
      <c r="D131" s="14"/>
      <c r="E131" s="14">
        <v>0</v>
      </c>
    </row>
    <row r="132" spans="1:5" ht="12.75">
      <c r="A132" s="13" t="s">
        <v>91</v>
      </c>
      <c r="B132" s="19">
        <v>222</v>
      </c>
      <c r="C132" s="49">
        <f t="shared" si="3"/>
        <v>0</v>
      </c>
      <c r="D132" s="14"/>
      <c r="E132" s="14">
        <v>0</v>
      </c>
    </row>
    <row r="133" spans="1:5" ht="12.75">
      <c r="A133" s="13" t="s">
        <v>102</v>
      </c>
      <c r="B133" s="19">
        <v>226</v>
      </c>
      <c r="C133" s="49">
        <f t="shared" si="3"/>
        <v>0</v>
      </c>
      <c r="D133" s="14"/>
      <c r="E133" s="14">
        <v>0</v>
      </c>
    </row>
    <row r="134" spans="1:6" s="18" customFormat="1" ht="38.25">
      <c r="A134" s="16" t="s">
        <v>109</v>
      </c>
      <c r="B134" s="13" t="s">
        <v>196</v>
      </c>
      <c r="C134" s="52">
        <f t="shared" si="3"/>
        <v>0</v>
      </c>
      <c r="D134" s="52">
        <f>D135</f>
        <v>0</v>
      </c>
      <c r="E134" s="52">
        <f>E135+E136+E137</f>
        <v>0</v>
      </c>
      <c r="F134" s="25"/>
    </row>
    <row r="135" spans="1:5" ht="12.75">
      <c r="A135" s="13" t="s">
        <v>106</v>
      </c>
      <c r="B135" s="19">
        <v>340</v>
      </c>
      <c r="C135" s="49">
        <f t="shared" si="3"/>
        <v>0</v>
      </c>
      <c r="D135" s="14"/>
      <c r="E135" s="14">
        <v>0</v>
      </c>
    </row>
    <row r="136" spans="1:5" s="18" customFormat="1" ht="38.25">
      <c r="A136" s="16" t="s">
        <v>110</v>
      </c>
      <c r="B136" s="13" t="s">
        <v>197</v>
      </c>
      <c r="C136" s="52">
        <f t="shared" si="3"/>
        <v>7600</v>
      </c>
      <c r="D136" s="52">
        <f>D137+D138</f>
        <v>7600</v>
      </c>
      <c r="E136" s="52">
        <f>E137+E138+E142</f>
        <v>0</v>
      </c>
    </row>
    <row r="137" spans="1:5" ht="12.75">
      <c r="A137" s="13" t="s">
        <v>111</v>
      </c>
      <c r="B137" s="19">
        <v>226</v>
      </c>
      <c r="C137" s="49">
        <f t="shared" si="3"/>
        <v>7600</v>
      </c>
      <c r="D137" s="14">
        <v>7600</v>
      </c>
      <c r="E137" s="24">
        <v>0</v>
      </c>
    </row>
    <row r="138" spans="1:5" ht="12.75">
      <c r="A138" s="13" t="s">
        <v>112</v>
      </c>
      <c r="B138" s="19">
        <v>226</v>
      </c>
      <c r="C138" s="49">
        <f t="shared" si="3"/>
        <v>0</v>
      </c>
      <c r="D138" s="14"/>
      <c r="E138" s="24">
        <v>0</v>
      </c>
    </row>
    <row r="139" spans="1:5" ht="12.75">
      <c r="A139" s="13"/>
      <c r="B139" s="19"/>
      <c r="C139" s="49"/>
      <c r="D139" s="14"/>
      <c r="E139" s="24"/>
    </row>
    <row r="140" spans="1:5" ht="25.5">
      <c r="A140" s="16" t="s">
        <v>85</v>
      </c>
      <c r="B140" s="13" t="s">
        <v>212</v>
      </c>
      <c r="C140" s="52">
        <f>D140+E140</f>
        <v>26200</v>
      </c>
      <c r="D140" s="52">
        <f>D141</f>
        <v>26200</v>
      </c>
      <c r="E140" s="52">
        <f>E141+E142+E146</f>
        <v>0</v>
      </c>
    </row>
    <row r="141" spans="1:5" ht="12.75">
      <c r="A141" s="13" t="s">
        <v>85</v>
      </c>
      <c r="B141" s="19">
        <v>212</v>
      </c>
      <c r="C141" s="49">
        <f>D141+E141</f>
        <v>26200</v>
      </c>
      <c r="D141" s="14">
        <v>26200</v>
      </c>
      <c r="E141" s="14">
        <v>0</v>
      </c>
    </row>
    <row r="142" spans="1:5" s="18" customFormat="1" ht="38.25">
      <c r="A142" s="16" t="s">
        <v>113</v>
      </c>
      <c r="B142" s="13" t="s">
        <v>197</v>
      </c>
      <c r="C142" s="52">
        <f t="shared" si="3"/>
        <v>175800</v>
      </c>
      <c r="D142" s="52">
        <f>D143+D144</f>
        <v>175800</v>
      </c>
      <c r="E142" s="52">
        <f>E143+E144+E145</f>
        <v>0</v>
      </c>
    </row>
    <row r="143" spans="1:5" ht="12.75">
      <c r="A143" s="13" t="s">
        <v>83</v>
      </c>
      <c r="B143" s="19">
        <v>211</v>
      </c>
      <c r="C143" s="49">
        <f t="shared" si="3"/>
        <v>135000</v>
      </c>
      <c r="D143" s="14">
        <v>135000</v>
      </c>
      <c r="E143" s="14">
        <v>0</v>
      </c>
    </row>
    <row r="144" spans="1:5" ht="12.75">
      <c r="A144" s="13" t="s">
        <v>88</v>
      </c>
      <c r="B144" s="19">
        <v>213</v>
      </c>
      <c r="C144" s="49">
        <f t="shared" si="3"/>
        <v>40800</v>
      </c>
      <c r="D144" s="14">
        <v>40800</v>
      </c>
      <c r="E144" s="14">
        <v>0</v>
      </c>
    </row>
    <row r="145" ht="12.75">
      <c r="C145" s="26"/>
    </row>
    <row r="146" spans="1:4" ht="13.5" customHeight="1">
      <c r="A146" s="1" t="s">
        <v>208</v>
      </c>
      <c r="C146" s="57" t="s">
        <v>202</v>
      </c>
      <c r="D146" s="57"/>
    </row>
    <row r="147" spans="3:4" ht="12.75">
      <c r="C147" s="55"/>
      <c r="D147" s="56"/>
    </row>
    <row r="148" spans="1:4" ht="12.75">
      <c r="A148" s="1" t="s">
        <v>203</v>
      </c>
      <c r="C148" s="57" t="s">
        <v>204</v>
      </c>
      <c r="D148" s="57"/>
    </row>
    <row r="149" ht="12.75">
      <c r="C149" s="26"/>
    </row>
    <row r="150" spans="1:3" ht="12.75">
      <c r="A150" s="1" t="s">
        <v>205</v>
      </c>
      <c r="C150" s="26"/>
    </row>
    <row r="151" spans="1:3" ht="12.75">
      <c r="A151" s="1" t="s">
        <v>206</v>
      </c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</sheetData>
  <sheetProtection selectLockedCells="1" selectUnlockedCells="1"/>
  <mergeCells count="126">
    <mergeCell ref="B1:E1"/>
    <mergeCell ref="B2:E2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D68:E68"/>
    <mergeCell ref="A57:C57"/>
    <mergeCell ref="D57:E57"/>
    <mergeCell ref="A58:C58"/>
    <mergeCell ref="D58:E58"/>
    <mergeCell ref="A59:C59"/>
    <mergeCell ref="D59:E59"/>
    <mergeCell ref="C146:D146"/>
    <mergeCell ref="C148:D148"/>
    <mergeCell ref="A60:C60"/>
    <mergeCell ref="D60:E60"/>
    <mergeCell ref="A61:C61"/>
    <mergeCell ref="D61:E61"/>
    <mergeCell ref="A67:E67"/>
    <mergeCell ref="A68:A69"/>
    <mergeCell ref="B68:B69"/>
    <mergeCell ref="C68:C69"/>
  </mergeCells>
  <printOptions/>
  <pageMargins left="0.7875" right="0.39375" top="0.35" bottom="0.25" header="0.23" footer="0.24"/>
  <pageSetup firstPageNumber="1" useFirstPageNumber="1" horizontalDpi="300" verticalDpi="300" orientation="portrait" paperSize="9" scale="71" r:id="rId1"/>
  <rowBreaks count="2" manualBreakCount="2">
    <brk id="65" max="255" man="1"/>
    <brk id="10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="115" zoomScaleSheetLayoutView="115" zoomScalePageLayoutView="130" workbookViewId="0" topLeftCell="A3">
      <selection activeCell="B8" sqref="B8:E8"/>
    </sheetView>
  </sheetViews>
  <sheetFormatPr defaultColWidth="11.57421875" defaultRowHeight="12.75"/>
  <cols>
    <col min="1" max="1" width="41.57421875" style="1" customWidth="1"/>
    <col min="2" max="2" width="17.7109375" style="47" customWidth="1"/>
    <col min="3" max="3" width="12.140625" style="44" customWidth="1"/>
    <col min="4" max="4" width="11.8515625" style="42" customWidth="1"/>
    <col min="5" max="5" width="8.00390625" style="42" customWidth="1"/>
  </cols>
  <sheetData>
    <row r="1" spans="1:5" ht="18.75" hidden="1">
      <c r="A1" s="5"/>
      <c r="B1" s="89" t="s">
        <v>0</v>
      </c>
      <c r="C1" s="89"/>
      <c r="D1" s="89"/>
      <c r="E1" s="89"/>
    </row>
    <row r="2" spans="1:5" ht="12.75" customHeight="1" hidden="1">
      <c r="A2" s="5"/>
      <c r="B2" s="90" t="s">
        <v>1</v>
      </c>
      <c r="C2" s="90"/>
      <c r="D2" s="90"/>
      <c r="E2" s="90"/>
    </row>
    <row r="3" spans="1:5" ht="18.75">
      <c r="A3" s="5"/>
      <c r="B3" s="85" t="s">
        <v>114</v>
      </c>
      <c r="C3" s="85"/>
      <c r="D3" s="85"/>
      <c r="E3" s="85"/>
    </row>
    <row r="4" spans="1:5" ht="12.75" customHeight="1">
      <c r="A4" s="5"/>
      <c r="B4" s="91" t="s">
        <v>115</v>
      </c>
      <c r="C4" s="91"/>
      <c r="D4" s="91"/>
      <c r="E4" s="91"/>
    </row>
    <row r="5" spans="1:5" ht="18.75">
      <c r="A5" s="5"/>
      <c r="B5" s="91" t="s">
        <v>116</v>
      </c>
      <c r="C5" s="91"/>
      <c r="D5" s="91"/>
      <c r="E5" s="91"/>
    </row>
    <row r="6" spans="1:5" ht="10.5" customHeight="1">
      <c r="A6" s="5"/>
      <c r="B6" s="86" t="s">
        <v>117</v>
      </c>
      <c r="C6" s="86"/>
      <c r="D6" s="86"/>
      <c r="E6" s="86"/>
    </row>
    <row r="7" spans="1:5" ht="19.5" customHeight="1">
      <c r="A7" s="5"/>
      <c r="B7" s="39"/>
      <c r="C7" s="40"/>
      <c r="D7" s="85" t="s">
        <v>211</v>
      </c>
      <c r="E7" s="85"/>
    </row>
    <row r="8" spans="1:5" ht="9.75" customHeight="1">
      <c r="A8" s="5"/>
      <c r="B8" s="86" t="s">
        <v>118</v>
      </c>
      <c r="C8" s="86"/>
      <c r="D8" s="86"/>
      <c r="E8" s="86"/>
    </row>
    <row r="9" spans="1:5" ht="18.75">
      <c r="A9" s="5"/>
      <c r="B9" s="87" t="s">
        <v>209</v>
      </c>
      <c r="C9" s="87"/>
      <c r="D9" s="87"/>
      <c r="E9" s="87"/>
    </row>
    <row r="10" spans="1:4" ht="18.75">
      <c r="A10" s="5"/>
      <c r="B10" s="39"/>
      <c r="C10" s="40"/>
      <c r="D10" s="41"/>
    </row>
    <row r="11" spans="1:5" ht="18.75">
      <c r="A11" s="82" t="s">
        <v>119</v>
      </c>
      <c r="B11" s="82"/>
      <c r="C11" s="82"/>
      <c r="D11" s="82"/>
      <c r="E11" s="82"/>
    </row>
    <row r="12" spans="1:5" ht="38.25" customHeight="1">
      <c r="A12" s="60" t="s">
        <v>207</v>
      </c>
      <c r="B12" s="60"/>
      <c r="C12" s="60"/>
      <c r="D12" s="60"/>
      <c r="E12" s="60"/>
    </row>
    <row r="13" spans="1:5" ht="12.75">
      <c r="A13" s="88" t="s">
        <v>120</v>
      </c>
      <c r="B13" s="88"/>
      <c r="C13" s="88"/>
      <c r="D13" s="88"/>
      <c r="E13" s="88"/>
    </row>
    <row r="14" spans="1:4" ht="7.5" customHeight="1">
      <c r="A14" s="27"/>
      <c r="B14" s="39"/>
      <c r="C14" s="40"/>
      <c r="D14" s="41"/>
    </row>
    <row r="15" spans="1:5" ht="30.75" customHeight="1">
      <c r="A15" s="80" t="s">
        <v>121</v>
      </c>
      <c r="B15" s="80"/>
      <c r="C15" s="80"/>
      <c r="D15" s="80"/>
      <c r="E15" s="80"/>
    </row>
    <row r="16" spans="1:5" ht="12.75" customHeight="1">
      <c r="A16" s="81" t="s">
        <v>122</v>
      </c>
      <c r="B16" s="81"/>
      <c r="C16" s="81"/>
      <c r="D16" s="81"/>
      <c r="E16" s="81"/>
    </row>
    <row r="17" spans="1:5" ht="18.75">
      <c r="A17" s="82" t="s">
        <v>210</v>
      </c>
      <c r="B17" s="82"/>
      <c r="C17" s="82"/>
      <c r="D17" s="82"/>
      <c r="E17" s="82"/>
    </row>
    <row r="18" spans="1:5" ht="9.75" customHeight="1">
      <c r="A18" s="83" t="s">
        <v>123</v>
      </c>
      <c r="B18" s="83"/>
      <c r="C18" s="83"/>
      <c r="D18" s="83"/>
      <c r="E18" s="83"/>
    </row>
    <row r="19" spans="1:5" ht="18.75">
      <c r="A19" s="84" t="s">
        <v>124</v>
      </c>
      <c r="B19" s="84"/>
      <c r="C19" s="84"/>
      <c r="D19" s="84"/>
      <c r="E19" s="84"/>
    </row>
    <row r="20" spans="1:5" s="29" customFormat="1" ht="30" customHeight="1">
      <c r="A20" s="79" t="s">
        <v>207</v>
      </c>
      <c r="B20" s="79"/>
      <c r="C20" s="79"/>
      <c r="D20" s="79"/>
      <c r="E20" s="79"/>
    </row>
    <row r="21" spans="1:5" s="29" customFormat="1" ht="12.75" customHeight="1">
      <c r="A21" s="79" t="s">
        <v>165</v>
      </c>
      <c r="B21" s="79"/>
      <c r="C21" s="79"/>
      <c r="D21" s="79"/>
      <c r="E21" s="79"/>
    </row>
    <row r="22" spans="1:5" s="29" customFormat="1" ht="12.75" customHeight="1">
      <c r="A22" s="6" t="s">
        <v>125</v>
      </c>
      <c r="B22" s="77" t="s">
        <v>164</v>
      </c>
      <c r="C22" s="77"/>
      <c r="D22" s="77"/>
      <c r="E22" s="77"/>
    </row>
    <row r="23" spans="1:5" s="29" customFormat="1" ht="12.75" customHeight="1">
      <c r="A23" s="6" t="s">
        <v>126</v>
      </c>
      <c r="B23" s="77" t="s">
        <v>166</v>
      </c>
      <c r="C23" s="77"/>
      <c r="D23" s="77"/>
      <c r="E23" s="77"/>
    </row>
    <row r="24" spans="1:5" s="29" customFormat="1" ht="25.5">
      <c r="A24" s="6" t="s">
        <v>127</v>
      </c>
      <c r="B24" s="77" t="s">
        <v>167</v>
      </c>
      <c r="C24" s="77"/>
      <c r="D24" s="77"/>
      <c r="E24" s="77"/>
    </row>
    <row r="25" spans="1:5" s="29" customFormat="1" ht="12.75" customHeight="1">
      <c r="A25" s="6" t="s">
        <v>128</v>
      </c>
      <c r="B25" s="77" t="s">
        <v>168</v>
      </c>
      <c r="C25" s="77"/>
      <c r="D25" s="77"/>
      <c r="E25" s="77"/>
    </row>
    <row r="26" spans="1:5" s="29" customFormat="1" ht="12.75" customHeight="1">
      <c r="A26" s="6" t="s">
        <v>129</v>
      </c>
      <c r="B26" s="77" t="s">
        <v>130</v>
      </c>
      <c r="C26" s="77"/>
      <c r="D26" s="77"/>
      <c r="E26" s="77"/>
    </row>
    <row r="27" spans="1:5" s="29" customFormat="1" ht="12.75" customHeight="1">
      <c r="A27" s="6" t="s">
        <v>131</v>
      </c>
      <c r="B27" s="77" t="s">
        <v>164</v>
      </c>
      <c r="C27" s="77"/>
      <c r="D27" s="77"/>
      <c r="E27" s="77"/>
    </row>
    <row r="28" spans="1:5" s="29" customFormat="1" ht="12.75" customHeight="1">
      <c r="A28" s="6" t="s">
        <v>132</v>
      </c>
      <c r="B28" s="77" t="s">
        <v>169</v>
      </c>
      <c r="C28" s="77"/>
      <c r="D28" s="77"/>
      <c r="E28" s="77"/>
    </row>
    <row r="29" spans="1:5" s="29" customFormat="1" ht="12.75" customHeight="1">
      <c r="A29" s="6" t="s">
        <v>133</v>
      </c>
      <c r="B29" s="77" t="s">
        <v>134</v>
      </c>
      <c r="C29" s="77"/>
      <c r="D29" s="77"/>
      <c r="E29" s="77"/>
    </row>
    <row r="30" spans="1:5" s="29" customFormat="1" ht="12.75" customHeight="1">
      <c r="A30" s="6" t="s">
        <v>135</v>
      </c>
      <c r="B30" s="77" t="s">
        <v>134</v>
      </c>
      <c r="C30" s="77"/>
      <c r="D30" s="77"/>
      <c r="E30" s="77"/>
    </row>
    <row r="31" spans="1:5" s="29" customFormat="1" ht="12.75" customHeight="1">
      <c r="A31" s="6" t="s">
        <v>136</v>
      </c>
      <c r="B31" s="77" t="s">
        <v>170</v>
      </c>
      <c r="C31" s="77"/>
      <c r="D31" s="77"/>
      <c r="E31" s="77"/>
    </row>
    <row r="32" spans="1:5" s="29" customFormat="1" ht="12.75" customHeight="1">
      <c r="A32" s="6" t="s">
        <v>137</v>
      </c>
      <c r="B32" s="77" t="s">
        <v>171</v>
      </c>
      <c r="C32" s="77"/>
      <c r="D32" s="77"/>
      <c r="E32" s="77"/>
    </row>
    <row r="33" spans="1:5" s="29" customFormat="1" ht="12.75" customHeight="1">
      <c r="A33" s="6" t="s">
        <v>138</v>
      </c>
      <c r="B33" s="77" t="s">
        <v>177</v>
      </c>
      <c r="C33" s="77"/>
      <c r="D33" s="77"/>
      <c r="E33" s="77"/>
    </row>
    <row r="34" spans="1:5" s="29" customFormat="1" ht="12.75" customHeight="1">
      <c r="A34" s="6" t="s">
        <v>139</v>
      </c>
      <c r="B34" s="77" t="s">
        <v>178</v>
      </c>
      <c r="C34" s="77"/>
      <c r="D34" s="77"/>
      <c r="E34" s="77"/>
    </row>
    <row r="35" spans="1:5" s="29" customFormat="1" ht="12.75" customHeight="1">
      <c r="A35" s="13" t="s">
        <v>140</v>
      </c>
      <c r="B35" s="77" t="s">
        <v>179</v>
      </c>
      <c r="C35" s="77"/>
      <c r="D35" s="77"/>
      <c r="E35" s="77"/>
    </row>
    <row r="36" spans="1:5" s="29" customFormat="1" ht="12.75" customHeight="1">
      <c r="A36" s="13" t="s">
        <v>141</v>
      </c>
      <c r="B36" s="77" t="s">
        <v>180</v>
      </c>
      <c r="C36" s="77"/>
      <c r="D36" s="77"/>
      <c r="E36" s="77"/>
    </row>
    <row r="37" spans="1:5" s="29" customFormat="1" ht="12.75" customHeight="1">
      <c r="A37" s="13" t="s">
        <v>142</v>
      </c>
      <c r="B37" s="77" t="s">
        <v>181</v>
      </c>
      <c r="C37" s="77"/>
      <c r="D37" s="77"/>
      <c r="E37" s="77"/>
    </row>
    <row r="38" spans="1:5" s="29" customFormat="1" ht="12.75" customHeight="1">
      <c r="A38" s="13" t="s">
        <v>143</v>
      </c>
      <c r="B38" s="77" t="s">
        <v>182</v>
      </c>
      <c r="C38" s="77"/>
      <c r="D38" s="77"/>
      <c r="E38" s="77"/>
    </row>
    <row r="39" spans="1:5" s="29" customFormat="1" ht="15">
      <c r="A39" s="13" t="s">
        <v>144</v>
      </c>
      <c r="B39" s="77">
        <v>383</v>
      </c>
      <c r="C39" s="77"/>
      <c r="D39" s="77"/>
      <c r="E39" s="77"/>
    </row>
    <row r="40" spans="1:5" s="29" customFormat="1" ht="12.75" customHeight="1">
      <c r="A40" s="13" t="s">
        <v>145</v>
      </c>
      <c r="B40" s="77" t="s">
        <v>146</v>
      </c>
      <c r="C40" s="77"/>
      <c r="D40" s="77"/>
      <c r="E40" s="77"/>
    </row>
    <row r="41" spans="1:2" ht="18" customHeight="1">
      <c r="A41" s="30"/>
      <c r="B41" s="43"/>
    </row>
    <row r="42" spans="1:8" ht="14.25">
      <c r="A42" s="78" t="s">
        <v>147</v>
      </c>
      <c r="B42" s="78"/>
      <c r="C42" s="78"/>
      <c r="D42" s="78"/>
      <c r="E42" s="78"/>
      <c r="F42" s="38"/>
      <c r="G42" s="38"/>
      <c r="H42" s="38"/>
    </row>
    <row r="43" spans="1:5" ht="12.75">
      <c r="A43" s="75" t="s">
        <v>148</v>
      </c>
      <c r="B43" s="75"/>
      <c r="C43" s="75"/>
      <c r="D43" s="75"/>
      <c r="E43" s="75"/>
    </row>
    <row r="44" spans="1:5" ht="12.75" customHeight="1">
      <c r="A44" s="75" t="s">
        <v>149</v>
      </c>
      <c r="B44" s="75"/>
      <c r="C44" s="75"/>
      <c r="D44" s="75"/>
      <c r="E44" s="75"/>
    </row>
    <row r="45" spans="1:5" ht="12.75" customHeight="1">
      <c r="A45" s="75" t="s">
        <v>150</v>
      </c>
      <c r="B45" s="75"/>
      <c r="C45" s="75"/>
      <c r="D45" s="75"/>
      <c r="E45" s="75"/>
    </row>
    <row r="46" spans="1:5" ht="12.75" customHeight="1">
      <c r="A46" s="75" t="s">
        <v>151</v>
      </c>
      <c r="B46" s="75"/>
      <c r="C46" s="75"/>
      <c r="D46" s="75"/>
      <c r="E46" s="75"/>
    </row>
    <row r="47" spans="1:5" ht="27" customHeight="1">
      <c r="A47" s="75" t="s">
        <v>152</v>
      </c>
      <c r="B47" s="75"/>
      <c r="C47" s="75"/>
      <c r="D47" s="75"/>
      <c r="E47" s="75"/>
    </row>
    <row r="48" spans="1:5" ht="34.5" customHeight="1">
      <c r="A48" s="75" t="s">
        <v>153</v>
      </c>
      <c r="B48" s="75"/>
      <c r="C48" s="75"/>
      <c r="D48" s="75"/>
      <c r="E48" s="75"/>
    </row>
    <row r="49" spans="1:5" ht="35.25" customHeight="1">
      <c r="A49" s="75" t="s">
        <v>198</v>
      </c>
      <c r="B49" s="75"/>
      <c r="C49" s="75"/>
      <c r="D49" s="75"/>
      <c r="E49" s="75"/>
    </row>
    <row r="50" spans="1:8" ht="15.75">
      <c r="A50" s="76" t="s">
        <v>154</v>
      </c>
      <c r="B50" s="76"/>
      <c r="C50" s="76"/>
      <c r="D50" s="76"/>
      <c r="E50" s="76"/>
      <c r="F50" s="38"/>
      <c r="G50" s="38"/>
      <c r="H50" s="38"/>
    </row>
    <row r="51" spans="1:5" ht="25.5">
      <c r="A51" s="31" t="s">
        <v>155</v>
      </c>
      <c r="B51" s="45" t="s">
        <v>156</v>
      </c>
      <c r="C51" s="69" t="s">
        <v>157</v>
      </c>
      <c r="D51" s="69"/>
      <c r="E51" s="69"/>
    </row>
    <row r="52" spans="1:5" ht="286.5" customHeight="1">
      <c r="A52" s="32" t="s">
        <v>174</v>
      </c>
      <c r="B52" s="46" t="s">
        <v>173</v>
      </c>
      <c r="C52" s="71" t="s">
        <v>172</v>
      </c>
      <c r="D52" s="71"/>
      <c r="E52" s="71"/>
    </row>
    <row r="53" spans="1:5" ht="15.75">
      <c r="A53" s="72" t="s">
        <v>158</v>
      </c>
      <c r="B53" s="72"/>
      <c r="C53" s="72"/>
      <c r="D53" s="72"/>
      <c r="E53" s="72"/>
    </row>
    <row r="54" spans="1:5" s="34" customFormat="1" ht="30">
      <c r="A54" s="33" t="s">
        <v>159</v>
      </c>
      <c r="B54" s="73" t="s">
        <v>160</v>
      </c>
      <c r="C54" s="73"/>
      <c r="D54" s="73"/>
      <c r="E54" s="73"/>
    </row>
    <row r="55" spans="1:5" ht="165.75" customHeight="1">
      <c r="A55" s="48" t="s">
        <v>175</v>
      </c>
      <c r="B55" s="74" t="s">
        <v>176</v>
      </c>
      <c r="C55" s="74"/>
      <c r="D55" s="74"/>
      <c r="E55" s="74"/>
    </row>
    <row r="57" spans="1:8" ht="76.5">
      <c r="A57" s="35" t="s">
        <v>161</v>
      </c>
      <c r="B57" s="46" t="s">
        <v>162</v>
      </c>
      <c r="C57" s="69" t="s">
        <v>163</v>
      </c>
      <c r="D57" s="69"/>
      <c r="E57" s="69"/>
      <c r="F57" s="36"/>
      <c r="G57" s="36"/>
      <c r="H57" s="36"/>
    </row>
    <row r="58" spans="1:8" ht="147" customHeight="1">
      <c r="A58" s="35"/>
      <c r="B58" s="46"/>
      <c r="C58" s="70"/>
      <c r="D58" s="70"/>
      <c r="E58" s="70"/>
      <c r="F58" s="37"/>
      <c r="G58" s="37"/>
      <c r="H58" s="37"/>
    </row>
    <row r="59" spans="1:8" ht="12.75">
      <c r="A59" s="28"/>
      <c r="B59" s="46"/>
      <c r="C59" s="70"/>
      <c r="D59" s="70"/>
      <c r="E59" s="70"/>
      <c r="F59" s="37"/>
      <c r="G59" s="37"/>
      <c r="H59" s="37"/>
    </row>
  </sheetData>
  <sheetProtection selectLockedCells="1" selectUnlockedCells="1"/>
  <mergeCells count="54">
    <mergeCell ref="B1:E1"/>
    <mergeCell ref="B2:E2"/>
    <mergeCell ref="B3:E3"/>
    <mergeCell ref="B4:E4"/>
    <mergeCell ref="B5:E5"/>
    <mergeCell ref="B6:E6"/>
    <mergeCell ref="D7:E7"/>
    <mergeCell ref="B8:E8"/>
    <mergeCell ref="B9:E9"/>
    <mergeCell ref="A11:E11"/>
    <mergeCell ref="A12:E12"/>
    <mergeCell ref="A13:E13"/>
    <mergeCell ref="A15:E15"/>
    <mergeCell ref="A16:E16"/>
    <mergeCell ref="A17:E17"/>
    <mergeCell ref="A18:E18"/>
    <mergeCell ref="A19:E19"/>
    <mergeCell ref="A20:E20"/>
    <mergeCell ref="A21:E21"/>
    <mergeCell ref="B22:E22"/>
    <mergeCell ref="B23:E23"/>
    <mergeCell ref="B24:E24"/>
    <mergeCell ref="B25:E25"/>
    <mergeCell ref="B26:E26"/>
    <mergeCell ref="B38:E38"/>
    <mergeCell ref="B27:E27"/>
    <mergeCell ref="B28:E28"/>
    <mergeCell ref="B29:E29"/>
    <mergeCell ref="B30:E30"/>
    <mergeCell ref="B31:E31"/>
    <mergeCell ref="B32:E32"/>
    <mergeCell ref="B39:E39"/>
    <mergeCell ref="B40:E40"/>
    <mergeCell ref="A42:E42"/>
    <mergeCell ref="A43:E43"/>
    <mergeCell ref="A44:E44"/>
    <mergeCell ref="B33:E33"/>
    <mergeCell ref="B34:E34"/>
    <mergeCell ref="B35:E35"/>
    <mergeCell ref="B36:E36"/>
    <mergeCell ref="B37:E37"/>
    <mergeCell ref="A45:E45"/>
    <mergeCell ref="A46:E46"/>
    <mergeCell ref="A47:E47"/>
    <mergeCell ref="A48:E48"/>
    <mergeCell ref="A49:E49"/>
    <mergeCell ref="A50:E50"/>
    <mergeCell ref="C57:E57"/>
    <mergeCell ref="C58:E59"/>
    <mergeCell ref="C51:E51"/>
    <mergeCell ref="C52:E52"/>
    <mergeCell ref="A53:E53"/>
    <mergeCell ref="B54:E54"/>
    <mergeCell ref="B55:E55"/>
  </mergeCells>
  <printOptions/>
  <pageMargins left="0.3937007874015748" right="0.3937007874015748" top="0.7874015748031497" bottom="0.35433070866141736" header="0.5118110236220472" footer="0.5118110236220472"/>
  <pageSetup fitToHeight="2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IRONMANN (AKA SHAMAN)</cp:lastModifiedBy>
  <cp:lastPrinted>2013-04-09T11:53:13Z</cp:lastPrinted>
  <dcterms:created xsi:type="dcterms:W3CDTF">2013-12-03T09:57:43Z</dcterms:created>
  <dcterms:modified xsi:type="dcterms:W3CDTF">2013-12-03T09:57:47Z</dcterms:modified>
  <cp:category/>
  <cp:version/>
  <cp:contentType/>
  <cp:contentStatus/>
</cp:coreProperties>
</file>